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بورتو السخنة\فرز السخنة 13\"/>
    </mc:Choice>
  </mc:AlternateContent>
  <bookViews>
    <workbookView xWindow="0" yWindow="0" windowWidth="23040" windowHeight="8904"/>
  </bookViews>
  <sheets>
    <sheet name="Building 1 20%." sheetId="26" r:id="rId1"/>
  </sheets>
  <definedNames>
    <definedName name="_xlnm.Print_Area" localSheetId="0">'Building 1 20%.'!$A$1:$H$196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6" i="26" l="1"/>
  <c r="G65" i="26"/>
  <c r="C196" i="26" l="1"/>
  <c r="D197" i="26"/>
  <c r="C198" i="26"/>
  <c r="C199" i="26"/>
  <c r="I195" i="26" l="1"/>
  <c r="J195" i="26"/>
  <c r="J42" i="26" l="1"/>
  <c r="J43" i="26" l="1"/>
  <c r="J33" i="26"/>
  <c r="K35" i="26"/>
  <c r="J201" i="26"/>
  <c r="G199" i="26"/>
  <c r="J151" i="26"/>
  <c r="L153" i="26"/>
  <c r="E199" i="26"/>
  <c r="J162" i="26"/>
  <c r="J161" i="26"/>
  <c r="K162" i="26"/>
  <c r="J199" i="26" s="1"/>
  <c r="K161" i="26"/>
  <c r="D198" i="26"/>
  <c r="J196" i="26" l="1"/>
  <c r="I196" i="26"/>
  <c r="G43" i="26"/>
  <c r="D195" i="26" l="1"/>
  <c r="E160" i="26"/>
  <c r="C160" i="26"/>
  <c r="C43" i="26" l="1"/>
  <c r="C195" i="26" s="1"/>
  <c r="C4" i="26" l="1"/>
  <c r="E86" i="26" l="1"/>
  <c r="E43" i="26"/>
  <c r="C86" i="26" l="1"/>
</calcChain>
</file>

<file path=xl/sharedStrings.xml><?xml version="1.0" encoding="utf-8"?>
<sst xmlns="http://schemas.openxmlformats.org/spreadsheetml/2006/main" count="152" uniqueCount="31">
  <si>
    <t>no. of units</t>
  </si>
  <si>
    <t>Type</t>
  </si>
  <si>
    <t>GROUND FLOOR PLAN</t>
  </si>
  <si>
    <t>TYPES</t>
  </si>
  <si>
    <t>FIRST FLOOR PLAN</t>
  </si>
  <si>
    <t>Gross Area/ Unit</t>
  </si>
  <si>
    <t>Item</t>
  </si>
  <si>
    <t>Area</t>
  </si>
  <si>
    <t>SECOND FLOOR PLAN</t>
  </si>
  <si>
    <t>F.P.</t>
  </si>
  <si>
    <t>Residential BUA</t>
  </si>
  <si>
    <t>Total Residential</t>
  </si>
  <si>
    <t>NO.</t>
  </si>
  <si>
    <t>TYPE 1</t>
  </si>
  <si>
    <t>TYPE 2</t>
  </si>
  <si>
    <t>TYPE 3</t>
  </si>
  <si>
    <t>TYPE 4</t>
  </si>
  <si>
    <t>TYPE 5</t>
  </si>
  <si>
    <t>TYPE 6</t>
  </si>
  <si>
    <t>TOTAL TYPES FIRST FLOOR</t>
  </si>
  <si>
    <t>TOTAL TYPES SECOND FLOOR</t>
  </si>
  <si>
    <t>TOTAL TYPES GROUND FLOOR</t>
  </si>
  <si>
    <t>GARDENS AREAS</t>
  </si>
  <si>
    <t>AMER</t>
  </si>
  <si>
    <t>share</t>
  </si>
  <si>
    <t>Developer</t>
  </si>
  <si>
    <t>الوحدات</t>
  </si>
  <si>
    <t>المساحة</t>
  </si>
  <si>
    <t>اجمالي</t>
  </si>
  <si>
    <t>TROPI 2</t>
  </si>
  <si>
    <t>Building OVAL (13)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</si>
</sst>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u/>
      <sz val="20"/>
      <color theme="1"/>
      <name val="Times New Roman"/>
      <family val="1"/>
    </font>
    <font>
      <sz val="11"/>
      <color rgb="FFFF0000"/>
      <name val="Times New Roman"/>
      <family val="1"/>
    </font>
    <font>
      <sz val="2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8"/>
      <color theme="1"/>
      <name val="Times New Roman"/>
      <family val="1"/>
    </font>
    <font>
      <b/>
      <u/>
      <sz val="24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2" fillId="0" borderId="0" xfId="0" applyFont="1"/>
    <xf numFmtId="0" fontId="7" fillId="0" borderId="0" xfId="0" applyFont="1"/>
    <xf numFmtId="0" fontId="8" fillId="0" borderId="3" xfId="0" applyFont="1" applyBorder="1"/>
    <xf numFmtId="0" fontId="8" fillId="0" borderId="4" xfId="0" applyFont="1" applyBorder="1" applyAlignment="1">
      <alignment horizontal="center" vertical="center"/>
    </xf>
    <xf numFmtId="0" fontId="8" fillId="3" borderId="20" xfId="0" applyFont="1" applyFill="1" applyBorder="1"/>
    <xf numFmtId="0" fontId="8" fillId="3" borderId="16" xfId="0" applyFont="1" applyFill="1" applyBorder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3" fillId="9" borderId="3" xfId="0" applyFont="1" applyFill="1" applyBorder="1" applyAlignment="1">
      <alignment horizontal="center" vertical="center"/>
    </xf>
    <xf numFmtId="0" fontId="3" fillId="9" borderId="17" xfId="0" applyFont="1" applyFill="1" applyBorder="1" applyAlignment="1">
      <alignment horizontal="left" vertical="center"/>
    </xf>
    <xf numFmtId="0" fontId="3" fillId="9" borderId="18" xfId="0" applyFont="1" applyFill="1" applyBorder="1" applyAlignment="1">
      <alignment horizontal="left" vertical="center"/>
    </xf>
    <xf numFmtId="0" fontId="3" fillId="9" borderId="5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left" vertical="center"/>
    </xf>
    <xf numFmtId="0" fontId="3" fillId="8" borderId="18" xfId="0" applyFont="1" applyFill="1" applyBorder="1" applyAlignment="1">
      <alignment horizontal="left" vertical="center"/>
    </xf>
    <xf numFmtId="0" fontId="3" fillId="8" borderId="5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left" vertical="center"/>
    </xf>
    <xf numFmtId="0" fontId="3" fillId="10" borderId="18" xfId="0" applyFont="1" applyFill="1" applyBorder="1" applyAlignment="1">
      <alignment horizontal="left" vertical="center"/>
    </xf>
    <xf numFmtId="0" fontId="3" fillId="10" borderId="5" xfId="0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0" fontId="3" fillId="10" borderId="6" xfId="0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 vertical="center"/>
    </xf>
    <xf numFmtId="0" fontId="5" fillId="10" borderId="6" xfId="0" applyFont="1" applyFill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left" vertical="center"/>
    </xf>
    <xf numFmtId="0" fontId="3" fillId="7" borderId="18" xfId="0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10" fillId="5" borderId="1" xfId="0" applyNumberFormat="1" applyFont="1" applyFill="1" applyBorder="1" applyAlignment="1">
      <alignment horizontal="center" vertical="center"/>
    </xf>
    <xf numFmtId="164" fontId="10" fillId="5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1"/>
  <sheetViews>
    <sheetView tabSelected="1" view="pageBreakPreview" topLeftCell="A33" zoomScale="80" zoomScaleNormal="80" zoomScaleSheetLayoutView="80" zoomScalePageLayoutView="66" workbookViewId="0">
      <selection activeCell="H64" sqref="H64:H65"/>
    </sheetView>
  </sheetViews>
  <sheetFormatPr defaultColWidth="9.109375" defaultRowHeight="22.8" x14ac:dyDescent="0.4"/>
  <cols>
    <col min="1" max="1" width="7.33203125" style="1" customWidth="1"/>
    <col min="2" max="2" width="39.88671875" style="1" customWidth="1"/>
    <col min="3" max="3" width="16.33203125" style="1" bestFit="1" customWidth="1"/>
    <col min="4" max="4" width="11.6640625" style="1" customWidth="1"/>
    <col min="5" max="5" width="15.33203125" style="2" customWidth="1"/>
    <col min="6" max="6" width="12.6640625" style="2" customWidth="1"/>
    <col min="7" max="7" width="14.77734375" style="1" customWidth="1"/>
    <col min="8" max="8" width="9.77734375" style="1" customWidth="1"/>
    <col min="9" max="9" width="13.6640625" style="1" customWidth="1"/>
    <col min="10" max="10" width="49.5546875" style="1" customWidth="1"/>
    <col min="11" max="11" width="12.21875" style="1" bestFit="1" customWidth="1"/>
    <col min="12" max="12" width="7.6640625" style="1" customWidth="1"/>
    <col min="13" max="13" width="7.6640625" style="10" customWidth="1"/>
    <col min="14" max="16384" width="9.109375" style="1"/>
  </cols>
  <sheetData>
    <row r="1" spans="1:10" ht="24.9" customHeight="1" x14ac:dyDescent="0.4">
      <c r="A1" s="111" t="s">
        <v>30</v>
      </c>
      <c r="B1" s="111"/>
      <c r="C1" s="111"/>
      <c r="D1" s="111"/>
      <c r="E1" s="111"/>
      <c r="F1" s="111"/>
    </row>
    <row r="2" spans="1:10" ht="23.4" hidden="1" customHeight="1" x14ac:dyDescent="0.4">
      <c r="A2" s="115"/>
      <c r="B2" s="115"/>
      <c r="C2" s="115"/>
      <c r="D2" s="115"/>
      <c r="E2" s="9"/>
      <c r="F2" s="7"/>
    </row>
    <row r="3" spans="1:10" ht="24.9" hidden="1" customHeight="1" x14ac:dyDescent="0.4">
      <c r="A3" s="112" t="s">
        <v>9</v>
      </c>
      <c r="B3" s="96"/>
      <c r="C3" s="113">
        <v>943.6</v>
      </c>
      <c r="D3" s="114"/>
      <c r="E3" s="9"/>
      <c r="F3" s="8"/>
    </row>
    <row r="4" spans="1:10" ht="24.9" hidden="1" customHeight="1" x14ac:dyDescent="0.4">
      <c r="A4" s="112" t="s">
        <v>10</v>
      </c>
      <c r="B4" s="96"/>
      <c r="C4" s="113">
        <f>C3*3</f>
        <v>2830.8</v>
      </c>
      <c r="D4" s="114"/>
      <c r="E4" s="9"/>
      <c r="F4" s="8"/>
    </row>
    <row r="5" spans="1:10" ht="24.9" hidden="1" customHeight="1" x14ac:dyDescent="0.4">
      <c r="A5" s="106"/>
      <c r="B5" s="106"/>
      <c r="C5" s="116"/>
      <c r="D5" s="116"/>
      <c r="E5" s="9"/>
      <c r="F5" s="8"/>
      <c r="J5"/>
    </row>
    <row r="6" spans="1:10" ht="24.6" x14ac:dyDescent="0.4">
      <c r="A6" s="90" t="s">
        <v>2</v>
      </c>
      <c r="B6" s="90"/>
      <c r="C6" s="90"/>
      <c r="D6" s="90"/>
      <c r="E6" s="90"/>
      <c r="F6" s="90"/>
    </row>
    <row r="7" spans="1:10" ht="13.95" customHeight="1" x14ac:dyDescent="0.4">
      <c r="A7" s="80" t="s">
        <v>12</v>
      </c>
      <c r="B7" s="80" t="s">
        <v>1</v>
      </c>
      <c r="C7" s="94" t="s">
        <v>7</v>
      </c>
      <c r="D7" s="94"/>
      <c r="E7" s="82" t="s">
        <v>0</v>
      </c>
      <c r="F7" s="82"/>
      <c r="G7" s="141" t="s">
        <v>22</v>
      </c>
      <c r="H7" s="138" t="s">
        <v>24</v>
      </c>
      <c r="J7"/>
    </row>
    <row r="8" spans="1:10" ht="22.5" customHeight="1" x14ac:dyDescent="0.4">
      <c r="A8" s="80"/>
      <c r="B8" s="80"/>
      <c r="C8" s="94"/>
      <c r="D8" s="94"/>
      <c r="E8" s="82"/>
      <c r="F8" s="82"/>
      <c r="G8" s="141"/>
      <c r="H8" s="138"/>
    </row>
    <row r="9" spans="1:10" ht="13.95" customHeight="1" x14ac:dyDescent="0.4">
      <c r="A9" s="139" t="s">
        <v>3</v>
      </c>
      <c r="B9" s="139"/>
      <c r="C9" s="139"/>
      <c r="D9" s="139"/>
      <c r="E9" s="139"/>
      <c r="F9" s="139"/>
      <c r="G9" s="139"/>
      <c r="H9" s="139"/>
    </row>
    <row r="10" spans="1:10" ht="13.95" customHeight="1" x14ac:dyDescent="0.4">
      <c r="A10" s="139"/>
      <c r="B10" s="139"/>
      <c r="C10" s="139"/>
      <c r="D10" s="139"/>
      <c r="E10" s="139"/>
      <c r="F10" s="139"/>
      <c r="G10" s="139"/>
      <c r="H10" s="139"/>
    </row>
    <row r="11" spans="1:10" ht="13.8" customHeight="1" x14ac:dyDescent="0.4">
      <c r="A11" s="108">
        <v>1</v>
      </c>
      <c r="B11" s="107" t="s">
        <v>13</v>
      </c>
      <c r="C11" s="108">
        <v>39</v>
      </c>
      <c r="D11" s="108"/>
      <c r="E11" s="109">
        <v>1</v>
      </c>
      <c r="F11" s="109"/>
      <c r="G11" s="133">
        <v>9.76</v>
      </c>
      <c r="H11" s="140" t="s">
        <v>29</v>
      </c>
    </row>
    <row r="12" spans="1:10" ht="13.8" customHeight="1" x14ac:dyDescent="0.4">
      <c r="A12" s="108"/>
      <c r="B12" s="107"/>
      <c r="C12" s="108"/>
      <c r="D12" s="108"/>
      <c r="E12" s="109"/>
      <c r="F12" s="109"/>
      <c r="G12" s="133"/>
      <c r="H12" s="140"/>
    </row>
    <row r="13" spans="1:10" ht="14.4" customHeight="1" x14ac:dyDescent="0.4">
      <c r="A13" s="80">
        <v>2</v>
      </c>
      <c r="B13" s="81" t="s">
        <v>14</v>
      </c>
      <c r="C13" s="80">
        <v>37</v>
      </c>
      <c r="D13" s="80"/>
      <c r="E13" s="82">
        <v>1</v>
      </c>
      <c r="F13" s="82"/>
      <c r="G13" s="132">
        <v>10.58</v>
      </c>
      <c r="H13" s="140" t="s">
        <v>29</v>
      </c>
    </row>
    <row r="14" spans="1:10" ht="14.4" customHeight="1" x14ac:dyDescent="0.4">
      <c r="A14" s="80"/>
      <c r="B14" s="81"/>
      <c r="C14" s="80"/>
      <c r="D14" s="80"/>
      <c r="E14" s="82"/>
      <c r="F14" s="82"/>
      <c r="G14" s="132"/>
      <c r="H14" s="140"/>
    </row>
    <row r="15" spans="1:10" ht="14.4" customHeight="1" x14ac:dyDescent="0.4">
      <c r="A15" s="100">
        <v>3</v>
      </c>
      <c r="B15" s="104" t="s">
        <v>15</v>
      </c>
      <c r="C15" s="100">
        <v>47</v>
      </c>
      <c r="D15" s="100"/>
      <c r="E15" s="79">
        <v>1</v>
      </c>
      <c r="F15" s="79"/>
      <c r="G15" s="130">
        <v>15.06</v>
      </c>
      <c r="H15" s="140" t="s">
        <v>25</v>
      </c>
    </row>
    <row r="16" spans="1:10" ht="14.4" customHeight="1" x14ac:dyDescent="0.4">
      <c r="A16" s="100"/>
      <c r="B16" s="104"/>
      <c r="C16" s="100"/>
      <c r="D16" s="100"/>
      <c r="E16" s="79"/>
      <c r="F16" s="79"/>
      <c r="G16" s="130"/>
      <c r="H16" s="140"/>
    </row>
    <row r="17" spans="1:13" ht="14.4" customHeight="1" x14ac:dyDescent="0.4">
      <c r="A17" s="98">
        <v>4</v>
      </c>
      <c r="B17" s="105" t="s">
        <v>16</v>
      </c>
      <c r="C17" s="98">
        <v>83</v>
      </c>
      <c r="D17" s="98"/>
      <c r="E17" s="78">
        <v>1</v>
      </c>
      <c r="F17" s="78"/>
      <c r="G17" s="131">
        <v>48.86</v>
      </c>
      <c r="H17" s="140" t="s">
        <v>29</v>
      </c>
    </row>
    <row r="18" spans="1:13" ht="14.4" customHeight="1" x14ac:dyDescent="0.4">
      <c r="A18" s="98"/>
      <c r="B18" s="105"/>
      <c r="C18" s="98"/>
      <c r="D18" s="98"/>
      <c r="E18" s="78"/>
      <c r="F18" s="78"/>
      <c r="G18" s="131"/>
      <c r="H18" s="140"/>
    </row>
    <row r="19" spans="1:13" ht="14.4" customHeight="1" x14ac:dyDescent="0.4">
      <c r="A19" s="98">
        <v>5</v>
      </c>
      <c r="B19" s="105" t="s">
        <v>16</v>
      </c>
      <c r="C19" s="98">
        <v>83</v>
      </c>
      <c r="D19" s="98"/>
      <c r="E19" s="78">
        <v>1</v>
      </c>
      <c r="F19" s="78"/>
      <c r="G19" s="131">
        <v>48.86</v>
      </c>
      <c r="H19" s="140" t="s">
        <v>25</v>
      </c>
      <c r="J19" s="140" t="s">
        <v>23</v>
      </c>
      <c r="K19" s="140" t="s">
        <v>25</v>
      </c>
    </row>
    <row r="20" spans="1:13" ht="14.4" customHeight="1" x14ac:dyDescent="0.4">
      <c r="A20" s="98"/>
      <c r="B20" s="105"/>
      <c r="C20" s="98"/>
      <c r="D20" s="98"/>
      <c r="E20" s="78"/>
      <c r="F20" s="78"/>
      <c r="G20" s="131"/>
      <c r="H20" s="140"/>
      <c r="J20" s="140"/>
      <c r="K20" s="140"/>
    </row>
    <row r="21" spans="1:13" ht="14.4" customHeight="1" x14ac:dyDescent="0.4">
      <c r="A21" s="100">
        <v>6</v>
      </c>
      <c r="B21" s="104" t="s">
        <v>15</v>
      </c>
      <c r="C21" s="100">
        <v>47</v>
      </c>
      <c r="D21" s="100"/>
      <c r="E21" s="79">
        <v>1</v>
      </c>
      <c r="F21" s="79"/>
      <c r="G21" s="130">
        <v>15.06</v>
      </c>
      <c r="H21" s="140" t="s">
        <v>25</v>
      </c>
    </row>
    <row r="22" spans="1:13" ht="20.399999999999999" customHeight="1" x14ac:dyDescent="0.4">
      <c r="A22" s="100"/>
      <c r="B22" s="104"/>
      <c r="C22" s="100"/>
      <c r="D22" s="100"/>
      <c r="E22" s="79"/>
      <c r="F22" s="79"/>
      <c r="G22" s="130"/>
      <c r="H22" s="140"/>
      <c r="J22" s="1">
        <v>7</v>
      </c>
      <c r="K22" s="1">
        <v>9</v>
      </c>
      <c r="M22" s="10" t="s">
        <v>26</v>
      </c>
    </row>
    <row r="23" spans="1:13" ht="25.2" customHeight="1" x14ac:dyDescent="0.4">
      <c r="A23" s="99">
        <v>7</v>
      </c>
      <c r="B23" s="102" t="s">
        <v>18</v>
      </c>
      <c r="C23" s="99">
        <v>81</v>
      </c>
      <c r="D23" s="99"/>
      <c r="E23" s="103">
        <v>1</v>
      </c>
      <c r="F23" s="103"/>
      <c r="G23" s="129">
        <v>19.12</v>
      </c>
      <c r="H23" s="140" t="s">
        <v>25</v>
      </c>
    </row>
    <row r="24" spans="1:13" ht="14.4" customHeight="1" x14ac:dyDescent="0.4">
      <c r="A24" s="99"/>
      <c r="B24" s="102"/>
      <c r="C24" s="99"/>
      <c r="D24" s="99"/>
      <c r="E24" s="103"/>
      <c r="F24" s="103"/>
      <c r="G24" s="129"/>
      <c r="H24" s="140"/>
      <c r="J24" s="1">
        <v>421</v>
      </c>
      <c r="K24" s="1">
        <v>501</v>
      </c>
      <c r="M24" s="10" t="s">
        <v>27</v>
      </c>
    </row>
    <row r="25" spans="1:13" ht="24" customHeight="1" x14ac:dyDescent="0.4">
      <c r="A25" s="97">
        <v>9</v>
      </c>
      <c r="B25" s="101" t="s">
        <v>17</v>
      </c>
      <c r="C25" s="97">
        <v>51</v>
      </c>
      <c r="D25" s="97"/>
      <c r="E25" s="110">
        <v>1</v>
      </c>
      <c r="F25" s="110"/>
      <c r="G25" s="128">
        <v>9.3699999999999992</v>
      </c>
      <c r="H25" s="140" t="s">
        <v>29</v>
      </c>
    </row>
    <row r="26" spans="1:13" ht="14.4" customHeight="1" x14ac:dyDescent="0.4">
      <c r="A26" s="97"/>
      <c r="B26" s="101"/>
      <c r="C26" s="97"/>
      <c r="D26" s="97"/>
      <c r="E26" s="110"/>
      <c r="F26" s="110"/>
      <c r="G26" s="128"/>
      <c r="H26" s="140"/>
    </row>
    <row r="27" spans="1:13" ht="13.95" customHeight="1" x14ac:dyDescent="0.4">
      <c r="A27" s="99">
        <v>10</v>
      </c>
      <c r="B27" s="102" t="s">
        <v>18</v>
      </c>
      <c r="C27" s="99">
        <v>81</v>
      </c>
      <c r="D27" s="99"/>
      <c r="E27" s="103">
        <v>1</v>
      </c>
      <c r="F27" s="103"/>
      <c r="G27" s="129">
        <v>19.12</v>
      </c>
      <c r="H27" s="140" t="s">
        <v>25</v>
      </c>
      <c r="J27" s="1">
        <v>161</v>
      </c>
    </row>
    <row r="28" spans="1:13" ht="13.95" customHeight="1" x14ac:dyDescent="0.4">
      <c r="A28" s="99"/>
      <c r="B28" s="102"/>
      <c r="C28" s="99"/>
      <c r="D28" s="99"/>
      <c r="E28" s="103"/>
      <c r="F28" s="103"/>
      <c r="G28" s="129"/>
      <c r="H28" s="140"/>
    </row>
    <row r="29" spans="1:13" ht="13.95" customHeight="1" x14ac:dyDescent="0.4">
      <c r="A29" s="100">
        <v>11</v>
      </c>
      <c r="B29" s="104" t="s">
        <v>15</v>
      </c>
      <c r="C29" s="100">
        <v>47</v>
      </c>
      <c r="D29" s="100"/>
      <c r="E29" s="79">
        <v>1</v>
      </c>
      <c r="F29" s="79"/>
      <c r="G29" s="130">
        <v>15.06</v>
      </c>
      <c r="H29" s="140" t="s">
        <v>25</v>
      </c>
    </row>
    <row r="30" spans="1:13" ht="13.95" customHeight="1" x14ac:dyDescent="0.4">
      <c r="A30" s="100"/>
      <c r="B30" s="104"/>
      <c r="C30" s="100"/>
      <c r="D30" s="100"/>
      <c r="E30" s="79"/>
      <c r="F30" s="79"/>
      <c r="G30" s="130"/>
      <c r="H30" s="140"/>
      <c r="J30" s="1">
        <v>178</v>
      </c>
    </row>
    <row r="31" spans="1:13" ht="13.95" customHeight="1" x14ac:dyDescent="0.4">
      <c r="A31" s="98">
        <v>12</v>
      </c>
      <c r="B31" s="105" t="s">
        <v>16</v>
      </c>
      <c r="C31" s="98">
        <v>83</v>
      </c>
      <c r="D31" s="98"/>
      <c r="E31" s="78">
        <v>1</v>
      </c>
      <c r="F31" s="78"/>
      <c r="G31" s="131">
        <v>48.86</v>
      </c>
      <c r="H31" s="140" t="s">
        <v>25</v>
      </c>
    </row>
    <row r="32" spans="1:13" ht="13.95" customHeight="1" x14ac:dyDescent="0.4">
      <c r="A32" s="98"/>
      <c r="B32" s="105"/>
      <c r="C32" s="98"/>
      <c r="D32" s="98"/>
      <c r="E32" s="78"/>
      <c r="F32" s="78"/>
      <c r="G32" s="131"/>
      <c r="H32" s="140"/>
    </row>
    <row r="33" spans="1:11" ht="13.95" customHeight="1" x14ac:dyDescent="0.4">
      <c r="A33" s="98">
        <v>13</v>
      </c>
      <c r="B33" s="105" t="s">
        <v>16</v>
      </c>
      <c r="C33" s="98">
        <v>83</v>
      </c>
      <c r="D33" s="98"/>
      <c r="E33" s="78">
        <v>1</v>
      </c>
      <c r="F33" s="78"/>
      <c r="G33" s="131">
        <v>48.86</v>
      </c>
      <c r="H33" s="136" t="s">
        <v>29</v>
      </c>
      <c r="J33" s="1">
        <f>J30/G43</f>
        <v>0.50204484557890283</v>
      </c>
    </row>
    <row r="34" spans="1:11" ht="13.95" customHeight="1" x14ac:dyDescent="0.4">
      <c r="A34" s="98"/>
      <c r="B34" s="105"/>
      <c r="C34" s="98"/>
      <c r="D34" s="98"/>
      <c r="E34" s="78"/>
      <c r="F34" s="78"/>
      <c r="G34" s="131"/>
      <c r="H34" s="137"/>
    </row>
    <row r="35" spans="1:11" ht="13.95" customHeight="1" x14ac:dyDescent="0.4">
      <c r="A35" s="100">
        <v>14</v>
      </c>
      <c r="B35" s="104" t="s">
        <v>15</v>
      </c>
      <c r="C35" s="100">
        <v>47</v>
      </c>
      <c r="D35" s="100"/>
      <c r="E35" s="79">
        <v>1</v>
      </c>
      <c r="F35" s="79"/>
      <c r="G35" s="130">
        <v>15.06</v>
      </c>
      <c r="H35" s="140" t="s">
        <v>29</v>
      </c>
      <c r="K35" s="1">
        <f>J27/G43</f>
        <v>0.45409674234945702</v>
      </c>
    </row>
    <row r="36" spans="1:11" ht="13.95" customHeight="1" x14ac:dyDescent="0.4">
      <c r="A36" s="100"/>
      <c r="B36" s="104"/>
      <c r="C36" s="100"/>
      <c r="D36" s="100"/>
      <c r="E36" s="79"/>
      <c r="F36" s="79"/>
      <c r="G36" s="130"/>
      <c r="H36" s="140"/>
    </row>
    <row r="37" spans="1:11" ht="13.95" customHeight="1" x14ac:dyDescent="0.4">
      <c r="A37" s="80">
        <v>15</v>
      </c>
      <c r="B37" s="81" t="s">
        <v>14</v>
      </c>
      <c r="C37" s="80">
        <v>37</v>
      </c>
      <c r="D37" s="80"/>
      <c r="E37" s="82">
        <v>1</v>
      </c>
      <c r="F37" s="82"/>
      <c r="G37" s="132">
        <v>10.58</v>
      </c>
      <c r="H37" s="140" t="s">
        <v>25</v>
      </c>
    </row>
    <row r="38" spans="1:11" ht="13.95" customHeight="1" x14ac:dyDescent="0.4">
      <c r="A38" s="80"/>
      <c r="B38" s="81"/>
      <c r="C38" s="80"/>
      <c r="D38" s="80"/>
      <c r="E38" s="82"/>
      <c r="F38" s="82"/>
      <c r="G38" s="132"/>
      <c r="H38" s="140"/>
    </row>
    <row r="39" spans="1:11" ht="13.95" customHeight="1" x14ac:dyDescent="0.4">
      <c r="A39" s="108">
        <v>16</v>
      </c>
      <c r="B39" s="107" t="s">
        <v>13</v>
      </c>
      <c r="C39" s="108">
        <v>39</v>
      </c>
      <c r="D39" s="108"/>
      <c r="E39" s="109">
        <v>1</v>
      </c>
      <c r="F39" s="109"/>
      <c r="G39" s="133">
        <v>9.76</v>
      </c>
      <c r="H39" s="140" t="s">
        <v>25</v>
      </c>
    </row>
    <row r="40" spans="1:11" ht="13.95" customHeight="1" x14ac:dyDescent="0.4">
      <c r="A40" s="108"/>
      <c r="B40" s="107"/>
      <c r="C40" s="108"/>
      <c r="D40" s="108"/>
      <c r="E40" s="109"/>
      <c r="F40" s="109"/>
      <c r="G40" s="133"/>
      <c r="H40" s="140"/>
    </row>
    <row r="41" spans="1:11" ht="13.95" customHeight="1" x14ac:dyDescent="0.4">
      <c r="A41" s="80">
        <v>17</v>
      </c>
      <c r="B41" s="81" t="s">
        <v>14</v>
      </c>
      <c r="C41" s="80">
        <v>37</v>
      </c>
      <c r="D41" s="80"/>
      <c r="E41" s="82">
        <v>1</v>
      </c>
      <c r="F41" s="82"/>
      <c r="G41" s="132">
        <v>10.58</v>
      </c>
      <c r="H41" s="140" t="s">
        <v>25</v>
      </c>
    </row>
    <row r="42" spans="1:11" ht="13.95" customHeight="1" x14ac:dyDescent="0.4">
      <c r="A42" s="80"/>
      <c r="B42" s="81"/>
      <c r="C42" s="80"/>
      <c r="D42" s="80"/>
      <c r="E42" s="82"/>
      <c r="F42" s="82"/>
      <c r="G42" s="132"/>
      <c r="H42" s="140"/>
      <c r="J42" s="1">
        <f>G43*0.6</f>
        <v>212.73</v>
      </c>
    </row>
    <row r="43" spans="1:11" ht="15" customHeight="1" x14ac:dyDescent="0.4">
      <c r="A43" s="96" t="s">
        <v>21</v>
      </c>
      <c r="B43" s="96"/>
      <c r="C43" s="96">
        <f>SUM(C11:D42)</f>
        <v>922</v>
      </c>
      <c r="D43" s="96"/>
      <c r="E43" s="85">
        <f>SUM(E11:F42)</f>
        <v>16</v>
      </c>
      <c r="F43" s="85"/>
      <c r="G43" s="85">
        <f>SUM(G11:G42)</f>
        <v>354.55</v>
      </c>
      <c r="H43" s="142"/>
      <c r="J43" s="1">
        <f>J42-J30</f>
        <v>34.72999999999999</v>
      </c>
    </row>
    <row r="44" spans="1:11" ht="15" customHeight="1" x14ac:dyDescent="0.4">
      <c r="A44" s="96"/>
      <c r="B44" s="96"/>
      <c r="C44" s="96"/>
      <c r="D44" s="96"/>
      <c r="E44" s="85"/>
      <c r="F44" s="85"/>
      <c r="G44" s="85"/>
      <c r="H44" s="143"/>
    </row>
    <row r="45" spans="1:11" ht="25.2" thickBot="1" x14ac:dyDescent="0.45">
      <c r="A45" s="90" t="s">
        <v>4</v>
      </c>
      <c r="B45" s="90"/>
      <c r="C45" s="90"/>
      <c r="D45" s="90"/>
      <c r="E45" s="90"/>
      <c r="F45" s="90"/>
    </row>
    <row r="46" spans="1:11" ht="13.8" customHeight="1" x14ac:dyDescent="0.4">
      <c r="A46" s="91" t="s">
        <v>12</v>
      </c>
      <c r="B46" s="92" t="s">
        <v>1</v>
      </c>
      <c r="C46" s="93" t="s">
        <v>5</v>
      </c>
      <c r="D46" s="93"/>
      <c r="E46" s="95" t="s">
        <v>0</v>
      </c>
      <c r="F46" s="95"/>
    </row>
    <row r="47" spans="1:11" ht="13.8" customHeight="1" x14ac:dyDescent="0.4">
      <c r="A47" s="45"/>
      <c r="B47" s="51"/>
      <c r="C47" s="94"/>
      <c r="D47" s="94"/>
      <c r="E47" s="82"/>
      <c r="F47" s="82"/>
    </row>
    <row r="48" spans="1:11" ht="13.8" customHeight="1" x14ac:dyDescent="0.4">
      <c r="A48" s="86" t="s">
        <v>3</v>
      </c>
      <c r="B48" s="87"/>
      <c r="C48" s="87"/>
      <c r="D48" s="87"/>
      <c r="E48" s="87"/>
      <c r="F48" s="87"/>
    </row>
    <row r="49" spans="1:8" ht="13.8" customHeight="1" x14ac:dyDescent="0.4">
      <c r="A49" s="88"/>
      <c r="B49" s="89"/>
      <c r="C49" s="89"/>
      <c r="D49" s="89"/>
      <c r="E49" s="89"/>
      <c r="F49" s="89"/>
    </row>
    <row r="50" spans="1:8" ht="13.8" customHeight="1" x14ac:dyDescent="0.4">
      <c r="A50" s="83">
        <v>101</v>
      </c>
      <c r="B50" s="23" t="s">
        <v>13</v>
      </c>
      <c r="C50" s="25">
        <v>39</v>
      </c>
      <c r="D50" s="26"/>
      <c r="E50" s="29">
        <v>1</v>
      </c>
      <c r="F50" s="30"/>
      <c r="H50" s="136" t="s">
        <v>29</v>
      </c>
    </row>
    <row r="51" spans="1:8" ht="13.8" customHeight="1" x14ac:dyDescent="0.4">
      <c r="A51" s="84"/>
      <c r="B51" s="24"/>
      <c r="C51" s="27"/>
      <c r="D51" s="28"/>
      <c r="E51" s="31"/>
      <c r="F51" s="32"/>
      <c r="H51" s="137"/>
    </row>
    <row r="52" spans="1:8" ht="14.4" customHeight="1" x14ac:dyDescent="0.4">
      <c r="A52" s="44">
        <v>102</v>
      </c>
      <c r="B52" s="46" t="s">
        <v>14</v>
      </c>
      <c r="C52" s="48">
        <v>37</v>
      </c>
      <c r="D52" s="49"/>
      <c r="E52" s="52">
        <v>1</v>
      </c>
      <c r="F52" s="53"/>
      <c r="H52" s="136" t="s">
        <v>29</v>
      </c>
    </row>
    <row r="53" spans="1:8" ht="14.4" customHeight="1" x14ac:dyDescent="0.4">
      <c r="A53" s="45"/>
      <c r="B53" s="47"/>
      <c r="C53" s="50"/>
      <c r="D53" s="51"/>
      <c r="E53" s="54"/>
      <c r="F53" s="55"/>
      <c r="H53" s="137"/>
    </row>
    <row r="54" spans="1:8" ht="14.4" customHeight="1" x14ac:dyDescent="0.4">
      <c r="A54" s="11">
        <v>103</v>
      </c>
      <c r="B54" s="12" t="s">
        <v>15</v>
      </c>
      <c r="C54" s="14">
        <v>47</v>
      </c>
      <c r="D54" s="15"/>
      <c r="E54" s="79">
        <v>1</v>
      </c>
      <c r="F54" s="79"/>
      <c r="H54" s="140" t="s">
        <v>25</v>
      </c>
    </row>
    <row r="55" spans="1:8" ht="14.4" customHeight="1" x14ac:dyDescent="0.4">
      <c r="A55" s="11"/>
      <c r="B55" s="13"/>
      <c r="C55" s="16"/>
      <c r="D55" s="17"/>
      <c r="E55" s="79"/>
      <c r="F55" s="79"/>
      <c r="H55" s="140"/>
    </row>
    <row r="56" spans="1:8" ht="14.4" customHeight="1" x14ac:dyDescent="0.4">
      <c r="A56" s="37">
        <v>104</v>
      </c>
      <c r="B56" s="38" t="s">
        <v>16</v>
      </c>
      <c r="C56" s="40">
        <v>83</v>
      </c>
      <c r="D56" s="41"/>
      <c r="E56" s="78">
        <v>1</v>
      </c>
      <c r="F56" s="78"/>
      <c r="H56" s="136" t="s">
        <v>29</v>
      </c>
    </row>
    <row r="57" spans="1:8" ht="14.4" customHeight="1" x14ac:dyDescent="0.4">
      <c r="A57" s="37"/>
      <c r="B57" s="39"/>
      <c r="C57" s="42"/>
      <c r="D57" s="43"/>
      <c r="E57" s="78"/>
      <c r="F57" s="78"/>
      <c r="H57" s="137"/>
    </row>
    <row r="58" spans="1:8" ht="14.4" customHeight="1" x14ac:dyDescent="0.4">
      <c r="A58" s="37">
        <v>105</v>
      </c>
      <c r="B58" s="38" t="s">
        <v>16</v>
      </c>
      <c r="C58" s="40">
        <v>83</v>
      </c>
      <c r="D58" s="41"/>
      <c r="E58" s="33">
        <v>1</v>
      </c>
      <c r="F58" s="34"/>
      <c r="H58" s="140" t="s">
        <v>25</v>
      </c>
    </row>
    <row r="59" spans="1:8" ht="14.4" customHeight="1" x14ac:dyDescent="0.4">
      <c r="A59" s="37"/>
      <c r="B59" s="39"/>
      <c r="C59" s="42"/>
      <c r="D59" s="43"/>
      <c r="E59" s="35"/>
      <c r="F59" s="36"/>
      <c r="H59" s="140"/>
    </row>
    <row r="60" spans="1:8" ht="14.4" customHeight="1" x14ac:dyDescent="0.4">
      <c r="A60" s="11">
        <v>106</v>
      </c>
      <c r="B60" s="12" t="s">
        <v>15</v>
      </c>
      <c r="C60" s="14">
        <v>47</v>
      </c>
      <c r="D60" s="15"/>
      <c r="E60" s="18">
        <v>1</v>
      </c>
      <c r="F60" s="19"/>
      <c r="H60" s="140" t="s">
        <v>25</v>
      </c>
    </row>
    <row r="61" spans="1:8" ht="14.4" customHeight="1" x14ac:dyDescent="0.4">
      <c r="A61" s="11"/>
      <c r="B61" s="13"/>
      <c r="C61" s="16"/>
      <c r="D61" s="17"/>
      <c r="E61" s="20"/>
      <c r="F61" s="21"/>
      <c r="H61" s="140"/>
    </row>
    <row r="62" spans="1:8" ht="14.4" customHeight="1" x14ac:dyDescent="0.4">
      <c r="A62" s="56">
        <v>107</v>
      </c>
      <c r="B62" s="57" t="s">
        <v>18</v>
      </c>
      <c r="C62" s="59">
        <v>81</v>
      </c>
      <c r="D62" s="60"/>
      <c r="E62" s="63">
        <v>1</v>
      </c>
      <c r="F62" s="64"/>
      <c r="H62" s="136" t="s">
        <v>29</v>
      </c>
    </row>
    <row r="63" spans="1:8" ht="14.4" customHeight="1" x14ac:dyDescent="0.4">
      <c r="A63" s="56"/>
      <c r="B63" s="58"/>
      <c r="C63" s="61"/>
      <c r="D63" s="62"/>
      <c r="E63" s="65"/>
      <c r="F63" s="66"/>
      <c r="H63" s="137"/>
    </row>
    <row r="64" spans="1:8" ht="14.4" customHeight="1" x14ac:dyDescent="0.4">
      <c r="A64" s="67">
        <v>108</v>
      </c>
      <c r="B64" s="68" t="s">
        <v>17</v>
      </c>
      <c r="C64" s="70">
        <v>51</v>
      </c>
      <c r="D64" s="71"/>
      <c r="E64" s="74">
        <v>1</v>
      </c>
      <c r="F64" s="75"/>
      <c r="H64" s="136" t="s">
        <v>29</v>
      </c>
    </row>
    <row r="65" spans="1:13" ht="14.4" customHeight="1" x14ac:dyDescent="0.4">
      <c r="A65" s="67"/>
      <c r="B65" s="69"/>
      <c r="C65" s="72"/>
      <c r="D65" s="73"/>
      <c r="E65" s="76"/>
      <c r="F65" s="77"/>
      <c r="G65" s="1">
        <f>300000*8</f>
        <v>2400000</v>
      </c>
      <c r="H65" s="137"/>
    </row>
    <row r="66" spans="1:13" ht="13.95" customHeight="1" x14ac:dyDescent="0.4">
      <c r="A66" s="67">
        <v>109</v>
      </c>
      <c r="B66" s="68" t="s">
        <v>17</v>
      </c>
      <c r="C66" s="70">
        <v>51</v>
      </c>
      <c r="D66" s="71"/>
      <c r="E66" s="74">
        <v>1</v>
      </c>
      <c r="F66" s="75"/>
      <c r="G66" s="1">
        <f>40*300000</f>
        <v>12000000</v>
      </c>
      <c r="H66" s="140" t="s">
        <v>25</v>
      </c>
    </row>
    <row r="67" spans="1:13" ht="13.95" customHeight="1" x14ac:dyDescent="0.4">
      <c r="A67" s="67"/>
      <c r="B67" s="69"/>
      <c r="C67" s="72"/>
      <c r="D67" s="73"/>
      <c r="E67" s="76"/>
      <c r="F67" s="77"/>
      <c r="H67" s="140"/>
      <c r="J67" s="140" t="s">
        <v>23</v>
      </c>
      <c r="K67" s="140" t="s">
        <v>25</v>
      </c>
    </row>
    <row r="68" spans="1:13" ht="13.95" customHeight="1" x14ac:dyDescent="0.4">
      <c r="A68" s="56">
        <v>110</v>
      </c>
      <c r="B68" s="57" t="s">
        <v>18</v>
      </c>
      <c r="C68" s="59">
        <v>81</v>
      </c>
      <c r="D68" s="60"/>
      <c r="E68" s="63">
        <v>1</v>
      </c>
      <c r="F68" s="64"/>
      <c r="H68" s="140" t="s">
        <v>25</v>
      </c>
      <c r="J68" s="140"/>
      <c r="K68" s="140"/>
    </row>
    <row r="69" spans="1:13" ht="13.95" customHeight="1" x14ac:dyDescent="0.4">
      <c r="A69" s="56"/>
      <c r="B69" s="58"/>
      <c r="C69" s="61"/>
      <c r="D69" s="62"/>
      <c r="E69" s="65"/>
      <c r="F69" s="66"/>
      <c r="H69" s="140"/>
    </row>
    <row r="70" spans="1:13" ht="13.95" customHeight="1" x14ac:dyDescent="0.4">
      <c r="A70" s="11">
        <v>111</v>
      </c>
      <c r="B70" s="12" t="s">
        <v>15</v>
      </c>
      <c r="C70" s="14">
        <v>47</v>
      </c>
      <c r="D70" s="15"/>
      <c r="E70" s="18">
        <v>1</v>
      </c>
      <c r="F70" s="19"/>
      <c r="H70" s="140" t="s">
        <v>25</v>
      </c>
      <c r="J70" s="1">
        <v>7</v>
      </c>
      <c r="K70" s="1">
        <v>11</v>
      </c>
      <c r="M70" s="10" t="s">
        <v>26</v>
      </c>
    </row>
    <row r="71" spans="1:13" ht="13.95" customHeight="1" x14ac:dyDescent="0.4">
      <c r="A71" s="11"/>
      <c r="B71" s="13"/>
      <c r="C71" s="16"/>
      <c r="D71" s="17"/>
      <c r="E71" s="20"/>
      <c r="F71" s="21"/>
      <c r="H71" s="140"/>
    </row>
    <row r="72" spans="1:13" ht="13.95" customHeight="1" x14ac:dyDescent="0.4">
      <c r="A72" s="37">
        <v>112</v>
      </c>
      <c r="B72" s="38" t="s">
        <v>16</v>
      </c>
      <c r="C72" s="40">
        <v>83</v>
      </c>
      <c r="D72" s="41"/>
      <c r="E72" s="33">
        <v>1</v>
      </c>
      <c r="F72" s="34"/>
      <c r="H72" s="140" t="s">
        <v>25</v>
      </c>
      <c r="J72" s="1">
        <v>421</v>
      </c>
      <c r="K72" s="1">
        <v>589</v>
      </c>
      <c r="M72" s="10" t="s">
        <v>27</v>
      </c>
    </row>
    <row r="73" spans="1:13" ht="13.95" customHeight="1" x14ac:dyDescent="0.4">
      <c r="A73" s="37"/>
      <c r="B73" s="39"/>
      <c r="C73" s="42"/>
      <c r="D73" s="43"/>
      <c r="E73" s="35"/>
      <c r="F73" s="36"/>
      <c r="H73" s="140"/>
    </row>
    <row r="74" spans="1:13" ht="13.95" customHeight="1" x14ac:dyDescent="0.4">
      <c r="A74" s="37">
        <v>113</v>
      </c>
      <c r="B74" s="38" t="s">
        <v>16</v>
      </c>
      <c r="C74" s="40">
        <v>83</v>
      </c>
      <c r="D74" s="41"/>
      <c r="E74" s="33">
        <v>1</v>
      </c>
      <c r="F74" s="34"/>
      <c r="H74" s="136" t="s">
        <v>29</v>
      </c>
    </row>
    <row r="75" spans="1:13" ht="13.95" customHeight="1" x14ac:dyDescent="0.4">
      <c r="A75" s="37"/>
      <c r="B75" s="39"/>
      <c r="C75" s="42"/>
      <c r="D75" s="43"/>
      <c r="E75" s="35"/>
      <c r="F75" s="36"/>
      <c r="H75" s="137"/>
    </row>
    <row r="76" spans="1:13" ht="13.95" customHeight="1" x14ac:dyDescent="0.4">
      <c r="A76" s="11">
        <v>114</v>
      </c>
      <c r="B76" s="12" t="s">
        <v>15</v>
      </c>
      <c r="C76" s="14">
        <v>47</v>
      </c>
      <c r="D76" s="15"/>
      <c r="E76" s="18">
        <v>1</v>
      </c>
      <c r="F76" s="19"/>
      <c r="H76" s="136" t="s">
        <v>29</v>
      </c>
    </row>
    <row r="77" spans="1:13" ht="13.95" customHeight="1" x14ac:dyDescent="0.4">
      <c r="A77" s="11"/>
      <c r="B77" s="13"/>
      <c r="C77" s="16"/>
      <c r="D77" s="17"/>
      <c r="E77" s="20"/>
      <c r="F77" s="21"/>
      <c r="H77" s="137"/>
    </row>
    <row r="78" spans="1:13" ht="13.95" customHeight="1" x14ac:dyDescent="0.4">
      <c r="A78" s="44">
        <v>115</v>
      </c>
      <c r="B78" s="46" t="s">
        <v>14</v>
      </c>
      <c r="C78" s="48">
        <v>37</v>
      </c>
      <c r="D78" s="49"/>
      <c r="E78" s="52">
        <v>1</v>
      </c>
      <c r="F78" s="53"/>
      <c r="H78" s="140" t="s">
        <v>25</v>
      </c>
    </row>
    <row r="79" spans="1:13" ht="13.95" customHeight="1" x14ac:dyDescent="0.4">
      <c r="A79" s="45"/>
      <c r="B79" s="47"/>
      <c r="C79" s="50"/>
      <c r="D79" s="51"/>
      <c r="E79" s="54"/>
      <c r="F79" s="55"/>
      <c r="H79" s="140"/>
    </row>
    <row r="80" spans="1:13" ht="13.95" customHeight="1" x14ac:dyDescent="0.4">
      <c r="A80" s="22">
        <v>116</v>
      </c>
      <c r="B80" s="23" t="s">
        <v>13</v>
      </c>
      <c r="C80" s="25">
        <v>39</v>
      </c>
      <c r="D80" s="26"/>
      <c r="E80" s="29">
        <v>1</v>
      </c>
      <c r="F80" s="30"/>
      <c r="H80" s="140" t="s">
        <v>25</v>
      </c>
    </row>
    <row r="81" spans="1:8" ht="13.95" customHeight="1" x14ac:dyDescent="0.4">
      <c r="A81" s="22"/>
      <c r="B81" s="24"/>
      <c r="C81" s="27"/>
      <c r="D81" s="28"/>
      <c r="E81" s="31"/>
      <c r="F81" s="32"/>
      <c r="H81" s="140"/>
    </row>
    <row r="82" spans="1:8" ht="13.95" customHeight="1" x14ac:dyDescent="0.4">
      <c r="A82" s="117">
        <v>117</v>
      </c>
      <c r="B82" s="46" t="s">
        <v>14</v>
      </c>
      <c r="C82" s="48">
        <v>37</v>
      </c>
      <c r="D82" s="49"/>
      <c r="E82" s="52">
        <v>1</v>
      </c>
      <c r="F82" s="53"/>
      <c r="H82" s="140" t="s">
        <v>25</v>
      </c>
    </row>
    <row r="83" spans="1:8" ht="13.95" customHeight="1" x14ac:dyDescent="0.4">
      <c r="A83" s="117"/>
      <c r="B83" s="47"/>
      <c r="C83" s="50"/>
      <c r="D83" s="51"/>
      <c r="E83" s="54"/>
      <c r="F83" s="55"/>
      <c r="H83" s="140"/>
    </row>
    <row r="84" spans="1:8" ht="13.95" customHeight="1" x14ac:dyDescent="0.4">
      <c r="A84" s="117">
        <v>118</v>
      </c>
      <c r="B84" s="46" t="s">
        <v>14</v>
      </c>
      <c r="C84" s="48">
        <v>37</v>
      </c>
      <c r="D84" s="49"/>
      <c r="E84" s="52">
        <v>1</v>
      </c>
      <c r="F84" s="53"/>
      <c r="H84" s="140" t="s">
        <v>25</v>
      </c>
    </row>
    <row r="85" spans="1:8" ht="13.95" customHeight="1" x14ac:dyDescent="0.4">
      <c r="A85" s="117"/>
      <c r="B85" s="47"/>
      <c r="C85" s="50"/>
      <c r="D85" s="51"/>
      <c r="E85" s="54"/>
      <c r="F85" s="55"/>
      <c r="H85" s="140"/>
    </row>
    <row r="86" spans="1:8" ht="15" customHeight="1" x14ac:dyDescent="0.4">
      <c r="A86" s="118" t="s">
        <v>19</v>
      </c>
      <c r="B86" s="119"/>
      <c r="C86" s="122">
        <f>SUM(C50:D85)</f>
        <v>1010</v>
      </c>
      <c r="D86" s="119"/>
      <c r="E86" s="124">
        <f>SUM(E50:F85)</f>
        <v>18</v>
      </c>
      <c r="F86" s="125"/>
    </row>
    <row r="87" spans="1:8" ht="15" customHeight="1" x14ac:dyDescent="0.4">
      <c r="A87" s="120"/>
      <c r="B87" s="121"/>
      <c r="C87" s="123"/>
      <c r="D87" s="121"/>
      <c r="E87" s="126"/>
      <c r="F87" s="127"/>
    </row>
    <row r="88" spans="1:8" hidden="1" x14ac:dyDescent="0.4">
      <c r="E88" s="1"/>
      <c r="F88" s="1"/>
    </row>
    <row r="89" spans="1:8" ht="13.8" hidden="1" customHeight="1" x14ac:dyDescent="0.4">
      <c r="E89" s="1"/>
      <c r="F89" s="1"/>
    </row>
    <row r="90" spans="1:8" ht="13.8" hidden="1" customHeight="1" thickBot="1" x14ac:dyDescent="0.45">
      <c r="E90" s="1"/>
      <c r="F90" s="1"/>
    </row>
    <row r="91" spans="1:8" ht="13.8" hidden="1" customHeight="1" thickBot="1" x14ac:dyDescent="0.45">
      <c r="E91" s="1"/>
      <c r="F91" s="1"/>
    </row>
    <row r="92" spans="1:8" ht="13.8" hidden="1" customHeight="1" thickBot="1" x14ac:dyDescent="0.45">
      <c r="E92" s="1"/>
      <c r="F92" s="1"/>
    </row>
    <row r="93" spans="1:8" ht="13.8" hidden="1" customHeight="1" thickBot="1" x14ac:dyDescent="0.45">
      <c r="E93" s="1"/>
      <c r="F93" s="1"/>
    </row>
    <row r="94" spans="1:8" ht="13.8" hidden="1" customHeight="1" thickBot="1" x14ac:dyDescent="0.45">
      <c r="E94" s="1"/>
      <c r="F94" s="1"/>
    </row>
    <row r="95" spans="1:8" ht="13.8" hidden="1" customHeight="1" thickBot="1" x14ac:dyDescent="0.45">
      <c r="E95" s="1"/>
      <c r="F95" s="1"/>
    </row>
    <row r="96" spans="1:8" ht="13.8" hidden="1" customHeight="1" thickBot="1" x14ac:dyDescent="0.45">
      <c r="E96" s="1"/>
      <c r="F96" s="1"/>
    </row>
    <row r="97" spans="13:13" s="1" customFormat="1" ht="13.8" hidden="1" customHeight="1" thickBot="1" x14ac:dyDescent="0.45">
      <c r="M97" s="10"/>
    </row>
    <row r="98" spans="13:13" s="1" customFormat="1" ht="13.8" hidden="1" customHeight="1" thickBot="1" x14ac:dyDescent="0.45">
      <c r="M98" s="10"/>
    </row>
    <row r="99" spans="13:13" s="1" customFormat="1" ht="13.8" hidden="1" customHeight="1" thickBot="1" x14ac:dyDescent="0.45">
      <c r="M99" s="10"/>
    </row>
    <row r="100" spans="13:13" s="1" customFormat="1" ht="13.8" hidden="1" customHeight="1" thickBot="1" x14ac:dyDescent="0.45">
      <c r="M100" s="10"/>
    </row>
    <row r="101" spans="13:13" s="1" customFormat="1" ht="13.8" hidden="1" customHeight="1" thickBot="1" x14ac:dyDescent="0.45">
      <c r="M101" s="10"/>
    </row>
    <row r="102" spans="13:13" s="1" customFormat="1" ht="13.8" hidden="1" customHeight="1" thickBot="1" x14ac:dyDescent="0.45">
      <c r="M102" s="10"/>
    </row>
    <row r="103" spans="13:13" s="1" customFormat="1" ht="13.8" hidden="1" customHeight="1" thickBot="1" x14ac:dyDescent="0.45">
      <c r="M103" s="10"/>
    </row>
    <row r="104" spans="13:13" s="1" customFormat="1" ht="13.8" hidden="1" customHeight="1" thickBot="1" x14ac:dyDescent="0.45">
      <c r="M104" s="10"/>
    </row>
    <row r="105" spans="13:13" s="1" customFormat="1" ht="13.8" hidden="1" customHeight="1" thickBot="1" x14ac:dyDescent="0.45">
      <c r="M105" s="10"/>
    </row>
    <row r="106" spans="13:13" s="1" customFormat="1" ht="13.8" hidden="1" customHeight="1" thickBot="1" x14ac:dyDescent="0.45">
      <c r="M106" s="10"/>
    </row>
    <row r="107" spans="13:13" s="1" customFormat="1" ht="13.8" hidden="1" customHeight="1" thickBot="1" x14ac:dyDescent="0.45">
      <c r="M107" s="10"/>
    </row>
    <row r="108" spans="13:13" s="1" customFormat="1" ht="13.8" hidden="1" customHeight="1" thickBot="1" x14ac:dyDescent="0.45">
      <c r="M108" s="10"/>
    </row>
    <row r="109" spans="13:13" s="1" customFormat="1" ht="13.8" hidden="1" customHeight="1" thickBot="1" x14ac:dyDescent="0.45">
      <c r="M109" s="10"/>
    </row>
    <row r="110" spans="13:13" s="1" customFormat="1" ht="13.8" hidden="1" customHeight="1" thickBot="1" x14ac:dyDescent="0.45">
      <c r="M110" s="10"/>
    </row>
    <row r="111" spans="13:13" s="1" customFormat="1" ht="13.8" hidden="1" customHeight="1" thickBot="1" x14ac:dyDescent="0.45">
      <c r="M111" s="10"/>
    </row>
    <row r="112" spans="13:13" s="1" customFormat="1" ht="13.8" hidden="1" customHeight="1" thickBot="1" x14ac:dyDescent="0.45">
      <c r="M112" s="10"/>
    </row>
    <row r="113" spans="1:8" ht="13.8" hidden="1" customHeight="1" thickBot="1" x14ac:dyDescent="0.45">
      <c r="E113" s="1"/>
      <c r="F113" s="1"/>
    </row>
    <row r="114" spans="1:8" ht="13.8" hidden="1" customHeight="1" thickBot="1" x14ac:dyDescent="0.45">
      <c r="E114" s="1"/>
      <c r="F114" s="1"/>
    </row>
    <row r="115" spans="1:8" ht="13.8" hidden="1" customHeight="1" thickBot="1" x14ac:dyDescent="0.45">
      <c r="E115" s="1"/>
      <c r="F115" s="1"/>
    </row>
    <row r="116" spans="1:8" ht="13.8" hidden="1" customHeight="1" thickBot="1" x14ac:dyDescent="0.45">
      <c r="E116" s="1"/>
      <c r="F116" s="1"/>
    </row>
    <row r="117" spans="1:8" ht="13.8" hidden="1" customHeight="1" thickBot="1" x14ac:dyDescent="0.45">
      <c r="E117" s="1"/>
      <c r="F117" s="1"/>
    </row>
    <row r="118" spans="1:8" ht="13.8" hidden="1" customHeight="1" thickBot="1" x14ac:dyDescent="0.45">
      <c r="E118" s="1"/>
      <c r="F118" s="1"/>
    </row>
    <row r="119" spans="1:8" ht="25.2" thickBot="1" x14ac:dyDescent="0.45">
      <c r="A119" s="90" t="s">
        <v>8</v>
      </c>
      <c r="B119" s="90"/>
      <c r="C119" s="90"/>
      <c r="D119" s="90"/>
      <c r="E119" s="90"/>
      <c r="F119" s="90"/>
    </row>
    <row r="120" spans="1:8" ht="13.8" customHeight="1" x14ac:dyDescent="0.4">
      <c r="A120" s="91" t="s">
        <v>12</v>
      </c>
      <c r="B120" s="92" t="s">
        <v>1</v>
      </c>
      <c r="C120" s="93" t="s">
        <v>5</v>
      </c>
      <c r="D120" s="93"/>
      <c r="E120" s="95" t="s">
        <v>0</v>
      </c>
      <c r="F120" s="95"/>
    </row>
    <row r="121" spans="1:8" ht="13.8" customHeight="1" x14ac:dyDescent="0.4">
      <c r="A121" s="45"/>
      <c r="B121" s="51"/>
      <c r="C121" s="94"/>
      <c r="D121" s="94"/>
      <c r="E121" s="82"/>
      <c r="F121" s="82"/>
    </row>
    <row r="122" spans="1:8" ht="13.8" customHeight="1" x14ac:dyDescent="0.4">
      <c r="A122" s="86" t="s">
        <v>3</v>
      </c>
      <c r="B122" s="87"/>
      <c r="C122" s="87"/>
      <c r="D122" s="87"/>
      <c r="E122" s="87"/>
      <c r="F122" s="87"/>
    </row>
    <row r="123" spans="1:8" ht="13.8" customHeight="1" x14ac:dyDescent="0.4">
      <c r="A123" s="88"/>
      <c r="B123" s="89"/>
      <c r="C123" s="89"/>
      <c r="D123" s="89"/>
      <c r="E123" s="89"/>
      <c r="F123" s="89"/>
    </row>
    <row r="124" spans="1:8" ht="13.8" customHeight="1" x14ac:dyDescent="0.4">
      <c r="A124" s="83">
        <v>201</v>
      </c>
      <c r="B124" s="23" t="s">
        <v>13</v>
      </c>
      <c r="C124" s="25">
        <v>39</v>
      </c>
      <c r="D124" s="26"/>
      <c r="E124" s="29">
        <v>1</v>
      </c>
      <c r="F124" s="30"/>
      <c r="H124" s="134" t="s">
        <v>29</v>
      </c>
    </row>
    <row r="125" spans="1:8" ht="13.8" customHeight="1" x14ac:dyDescent="0.4">
      <c r="A125" s="84"/>
      <c r="B125" s="24"/>
      <c r="C125" s="27"/>
      <c r="D125" s="28"/>
      <c r="E125" s="31"/>
      <c r="F125" s="32"/>
      <c r="H125" s="135"/>
    </row>
    <row r="126" spans="1:8" ht="14.4" customHeight="1" x14ac:dyDescent="0.4">
      <c r="A126" s="44">
        <v>202</v>
      </c>
      <c r="B126" s="46" t="s">
        <v>14</v>
      </c>
      <c r="C126" s="48">
        <v>37</v>
      </c>
      <c r="D126" s="49"/>
      <c r="E126" s="52">
        <v>1</v>
      </c>
      <c r="F126" s="53"/>
      <c r="H126" s="134" t="s">
        <v>29</v>
      </c>
    </row>
    <row r="127" spans="1:8" ht="14.4" customHeight="1" x14ac:dyDescent="0.4">
      <c r="A127" s="45"/>
      <c r="B127" s="47"/>
      <c r="C127" s="50"/>
      <c r="D127" s="51"/>
      <c r="E127" s="54"/>
      <c r="F127" s="55"/>
      <c r="H127" s="135"/>
    </row>
    <row r="128" spans="1:8" ht="14.4" customHeight="1" x14ac:dyDescent="0.4">
      <c r="A128" s="11">
        <v>203</v>
      </c>
      <c r="B128" s="12" t="s">
        <v>15</v>
      </c>
      <c r="C128" s="14">
        <v>47</v>
      </c>
      <c r="D128" s="15"/>
      <c r="E128" s="79">
        <v>1</v>
      </c>
      <c r="F128" s="79"/>
      <c r="H128" s="140" t="s">
        <v>25</v>
      </c>
    </row>
    <row r="129" spans="1:8" ht="14.4" customHeight="1" x14ac:dyDescent="0.4">
      <c r="A129" s="11"/>
      <c r="B129" s="13"/>
      <c r="C129" s="16"/>
      <c r="D129" s="17"/>
      <c r="E129" s="79"/>
      <c r="F129" s="79"/>
      <c r="H129" s="140"/>
    </row>
    <row r="130" spans="1:8" ht="14.4" customHeight="1" x14ac:dyDescent="0.4">
      <c r="A130" s="37">
        <v>204</v>
      </c>
      <c r="B130" s="38" t="s">
        <v>16</v>
      </c>
      <c r="C130" s="40">
        <v>83</v>
      </c>
      <c r="D130" s="41"/>
      <c r="E130" s="78">
        <v>1</v>
      </c>
      <c r="F130" s="78"/>
      <c r="H130" s="134" t="s">
        <v>29</v>
      </c>
    </row>
    <row r="131" spans="1:8" ht="14.4" customHeight="1" x14ac:dyDescent="0.4">
      <c r="A131" s="37"/>
      <c r="B131" s="39"/>
      <c r="C131" s="42"/>
      <c r="D131" s="43"/>
      <c r="E131" s="78"/>
      <c r="F131" s="78"/>
      <c r="H131" s="135"/>
    </row>
    <row r="132" spans="1:8" ht="14.4" customHeight="1" x14ac:dyDescent="0.4">
      <c r="A132" s="37">
        <v>205</v>
      </c>
      <c r="B132" s="38" t="s">
        <v>16</v>
      </c>
      <c r="C132" s="40">
        <v>83</v>
      </c>
      <c r="D132" s="41"/>
      <c r="E132" s="33">
        <v>1</v>
      </c>
      <c r="F132" s="34"/>
      <c r="H132" s="136" t="s">
        <v>25</v>
      </c>
    </row>
    <row r="133" spans="1:8" ht="14.4" customHeight="1" x14ac:dyDescent="0.4">
      <c r="A133" s="37"/>
      <c r="B133" s="39"/>
      <c r="C133" s="42"/>
      <c r="D133" s="43"/>
      <c r="E133" s="35"/>
      <c r="F133" s="36"/>
      <c r="H133" s="137"/>
    </row>
    <row r="134" spans="1:8" ht="14.4" customHeight="1" x14ac:dyDescent="0.4">
      <c r="A134" s="11">
        <v>206</v>
      </c>
      <c r="B134" s="12" t="s">
        <v>15</v>
      </c>
      <c r="C134" s="14">
        <v>47</v>
      </c>
      <c r="D134" s="15"/>
      <c r="E134" s="18">
        <v>1</v>
      </c>
      <c r="F134" s="19"/>
      <c r="H134" s="136" t="s">
        <v>25</v>
      </c>
    </row>
    <row r="135" spans="1:8" ht="14.4" customHeight="1" x14ac:dyDescent="0.4">
      <c r="A135" s="11"/>
      <c r="B135" s="13"/>
      <c r="C135" s="16"/>
      <c r="D135" s="17"/>
      <c r="E135" s="20"/>
      <c r="F135" s="21"/>
      <c r="H135" s="137"/>
    </row>
    <row r="136" spans="1:8" ht="14.4" customHeight="1" x14ac:dyDescent="0.4">
      <c r="A136" s="56">
        <v>207</v>
      </c>
      <c r="B136" s="57" t="s">
        <v>18</v>
      </c>
      <c r="C136" s="59">
        <v>81</v>
      </c>
      <c r="D136" s="60"/>
      <c r="E136" s="63">
        <v>1</v>
      </c>
      <c r="F136" s="64"/>
      <c r="H136" s="134" t="s">
        <v>29</v>
      </c>
    </row>
    <row r="137" spans="1:8" ht="14.4" customHeight="1" x14ac:dyDescent="0.4">
      <c r="A137" s="56"/>
      <c r="B137" s="58"/>
      <c r="C137" s="61"/>
      <c r="D137" s="62"/>
      <c r="E137" s="65"/>
      <c r="F137" s="66"/>
      <c r="H137" s="135"/>
    </row>
    <row r="138" spans="1:8" ht="14.4" customHeight="1" x14ac:dyDescent="0.4">
      <c r="A138" s="67">
        <v>208</v>
      </c>
      <c r="B138" s="68" t="s">
        <v>17</v>
      </c>
      <c r="C138" s="70">
        <v>51</v>
      </c>
      <c r="D138" s="71"/>
      <c r="E138" s="74">
        <v>1</v>
      </c>
      <c r="F138" s="75"/>
      <c r="H138" s="134" t="s">
        <v>29</v>
      </c>
    </row>
    <row r="139" spans="1:8" ht="14.4" customHeight="1" x14ac:dyDescent="0.4">
      <c r="A139" s="67"/>
      <c r="B139" s="69"/>
      <c r="C139" s="72"/>
      <c r="D139" s="73"/>
      <c r="E139" s="76"/>
      <c r="F139" s="77"/>
      <c r="H139" s="135"/>
    </row>
    <row r="140" spans="1:8" ht="13.95" customHeight="1" x14ac:dyDescent="0.4">
      <c r="A140" s="67">
        <v>209</v>
      </c>
      <c r="B140" s="68" t="s">
        <v>17</v>
      </c>
      <c r="C140" s="70">
        <v>51</v>
      </c>
      <c r="D140" s="71"/>
      <c r="E140" s="74">
        <v>1</v>
      </c>
      <c r="F140" s="75"/>
      <c r="H140" s="140" t="s">
        <v>25</v>
      </c>
    </row>
    <row r="141" spans="1:8" ht="13.95" customHeight="1" x14ac:dyDescent="0.4">
      <c r="A141" s="67"/>
      <c r="B141" s="69"/>
      <c r="C141" s="72"/>
      <c r="D141" s="73"/>
      <c r="E141" s="76"/>
      <c r="F141" s="77"/>
      <c r="H141" s="140"/>
    </row>
    <row r="142" spans="1:8" ht="13.95" customHeight="1" x14ac:dyDescent="0.4">
      <c r="A142" s="56">
        <v>210</v>
      </c>
      <c r="B142" s="57" t="s">
        <v>18</v>
      </c>
      <c r="C142" s="59">
        <v>81</v>
      </c>
      <c r="D142" s="60"/>
      <c r="E142" s="63">
        <v>1</v>
      </c>
      <c r="F142" s="64"/>
      <c r="H142" s="134" t="s">
        <v>29</v>
      </c>
    </row>
    <row r="143" spans="1:8" ht="13.95" customHeight="1" x14ac:dyDescent="0.4">
      <c r="A143" s="56"/>
      <c r="B143" s="58"/>
      <c r="C143" s="61"/>
      <c r="D143" s="62"/>
      <c r="E143" s="65"/>
      <c r="F143" s="66"/>
      <c r="H143" s="135"/>
    </row>
    <row r="144" spans="1:8" ht="13.95" customHeight="1" x14ac:dyDescent="0.4">
      <c r="A144" s="11">
        <v>211</v>
      </c>
      <c r="B144" s="12" t="s">
        <v>15</v>
      </c>
      <c r="C144" s="14">
        <v>47</v>
      </c>
      <c r="D144" s="15"/>
      <c r="E144" s="18">
        <v>1</v>
      </c>
      <c r="F144" s="19"/>
      <c r="H144" s="140" t="s">
        <v>25</v>
      </c>
    </row>
    <row r="145" spans="1:16" ht="13.95" customHeight="1" x14ac:dyDescent="0.4">
      <c r="A145" s="11"/>
      <c r="B145" s="13"/>
      <c r="C145" s="16"/>
      <c r="D145" s="17"/>
      <c r="E145" s="20"/>
      <c r="F145" s="21"/>
      <c r="H145" s="140"/>
    </row>
    <row r="146" spans="1:16" ht="13.95" customHeight="1" x14ac:dyDescent="0.4">
      <c r="A146" s="37">
        <v>212</v>
      </c>
      <c r="B146" s="38" t="s">
        <v>16</v>
      </c>
      <c r="C146" s="40">
        <v>83</v>
      </c>
      <c r="D146" s="41"/>
      <c r="E146" s="33">
        <v>1</v>
      </c>
      <c r="F146" s="34"/>
      <c r="H146" s="140" t="s">
        <v>25</v>
      </c>
      <c r="J146" s="140" t="s">
        <v>23</v>
      </c>
      <c r="K146" s="140" t="s">
        <v>25</v>
      </c>
    </row>
    <row r="147" spans="1:16" ht="13.95" customHeight="1" x14ac:dyDescent="0.4">
      <c r="A147" s="37"/>
      <c r="B147" s="39"/>
      <c r="C147" s="42"/>
      <c r="D147" s="43"/>
      <c r="E147" s="35"/>
      <c r="F147" s="36"/>
      <c r="H147" s="140"/>
      <c r="J147" s="140"/>
      <c r="K147" s="140"/>
    </row>
    <row r="148" spans="1:16" ht="13.95" customHeight="1" x14ac:dyDescent="0.4">
      <c r="A148" s="37">
        <v>213</v>
      </c>
      <c r="B148" s="38" t="s">
        <v>16</v>
      </c>
      <c r="C148" s="40">
        <v>83</v>
      </c>
      <c r="D148" s="41"/>
      <c r="E148" s="33">
        <v>1</v>
      </c>
      <c r="F148" s="34"/>
      <c r="H148" s="140" t="s">
        <v>25</v>
      </c>
    </row>
    <row r="149" spans="1:16" ht="13.95" customHeight="1" x14ac:dyDescent="0.4">
      <c r="A149" s="37"/>
      <c r="B149" s="39"/>
      <c r="C149" s="42"/>
      <c r="D149" s="43"/>
      <c r="E149" s="35"/>
      <c r="F149" s="36"/>
      <c r="H149" s="140"/>
      <c r="J149" s="1">
        <v>6</v>
      </c>
      <c r="K149" s="1">
        <v>12</v>
      </c>
      <c r="M149" s="10" t="s">
        <v>26</v>
      </c>
    </row>
    <row r="150" spans="1:16" ht="13.95" customHeight="1" x14ac:dyDescent="0.4">
      <c r="A150" s="11">
        <v>214</v>
      </c>
      <c r="B150" s="12" t="s">
        <v>15</v>
      </c>
      <c r="C150" s="14">
        <v>47</v>
      </c>
      <c r="D150" s="15"/>
      <c r="E150" s="18">
        <v>1</v>
      </c>
      <c r="F150" s="19"/>
      <c r="H150" s="134" t="s">
        <v>29</v>
      </c>
    </row>
    <row r="151" spans="1:16" ht="13.95" customHeight="1" x14ac:dyDescent="0.4">
      <c r="A151" s="11"/>
      <c r="B151" s="13"/>
      <c r="C151" s="16"/>
      <c r="D151" s="17"/>
      <c r="E151" s="20"/>
      <c r="F151" s="21"/>
      <c r="H151" s="135"/>
      <c r="J151" s="1">
        <f>C150+C136+C138+C130+C126+C124</f>
        <v>338</v>
      </c>
      <c r="K151" s="1">
        <v>672</v>
      </c>
      <c r="M151" s="10" t="s">
        <v>27</v>
      </c>
    </row>
    <row r="152" spans="1:16" ht="13.95" customHeight="1" x14ac:dyDescent="0.4">
      <c r="A152" s="44">
        <v>215</v>
      </c>
      <c r="B152" s="46" t="s">
        <v>14</v>
      </c>
      <c r="C152" s="48">
        <v>37</v>
      </c>
      <c r="D152" s="49"/>
      <c r="E152" s="52">
        <v>1</v>
      </c>
      <c r="F152" s="53"/>
      <c r="H152" s="140" t="s">
        <v>25</v>
      </c>
    </row>
    <row r="153" spans="1:16" ht="13.95" customHeight="1" x14ac:dyDescent="0.4">
      <c r="A153" s="45"/>
      <c r="B153" s="47"/>
      <c r="C153" s="50"/>
      <c r="D153" s="51"/>
      <c r="E153" s="54"/>
      <c r="F153" s="55"/>
      <c r="H153" s="140"/>
      <c r="L153" s="1">
        <f>K151+83</f>
        <v>755</v>
      </c>
    </row>
    <row r="154" spans="1:16" ht="13.95" customHeight="1" x14ac:dyDescent="0.4">
      <c r="A154" s="22">
        <v>216</v>
      </c>
      <c r="B154" s="23" t="s">
        <v>13</v>
      </c>
      <c r="C154" s="25">
        <v>39</v>
      </c>
      <c r="D154" s="26"/>
      <c r="E154" s="29">
        <v>1</v>
      </c>
      <c r="F154" s="30"/>
      <c r="H154" s="140" t="s">
        <v>25</v>
      </c>
    </row>
    <row r="155" spans="1:16" ht="13.95" customHeight="1" x14ac:dyDescent="0.4">
      <c r="A155" s="22"/>
      <c r="B155" s="24"/>
      <c r="C155" s="27"/>
      <c r="D155" s="28"/>
      <c r="E155" s="31"/>
      <c r="F155" s="32"/>
      <c r="H155" s="140"/>
    </row>
    <row r="156" spans="1:16" ht="13.95" customHeight="1" x14ac:dyDescent="0.4">
      <c r="A156" s="117">
        <v>217</v>
      </c>
      <c r="B156" s="46" t="s">
        <v>14</v>
      </c>
      <c r="C156" s="48">
        <v>37</v>
      </c>
      <c r="D156" s="49"/>
      <c r="E156" s="52">
        <v>1</v>
      </c>
      <c r="F156" s="53"/>
      <c r="H156" s="140" t="s">
        <v>25</v>
      </c>
    </row>
    <row r="157" spans="1:16" ht="13.95" customHeight="1" x14ac:dyDescent="0.4">
      <c r="A157" s="117"/>
      <c r="B157" s="47"/>
      <c r="C157" s="50"/>
      <c r="D157" s="51"/>
      <c r="E157" s="54"/>
      <c r="F157" s="55"/>
      <c r="H157" s="140"/>
      <c r="P157" s="144" t="s">
        <v>28</v>
      </c>
    </row>
    <row r="158" spans="1:16" ht="13.95" customHeight="1" x14ac:dyDescent="0.4">
      <c r="A158" s="117">
        <v>218</v>
      </c>
      <c r="B158" s="46" t="s">
        <v>14</v>
      </c>
      <c r="C158" s="48">
        <v>37</v>
      </c>
      <c r="D158" s="49"/>
      <c r="E158" s="52">
        <v>1</v>
      </c>
      <c r="F158" s="53"/>
      <c r="H158" s="140" t="s">
        <v>25</v>
      </c>
      <c r="P158" s="144"/>
    </row>
    <row r="159" spans="1:16" ht="13.95" customHeight="1" x14ac:dyDescent="0.4">
      <c r="A159" s="117"/>
      <c r="B159" s="47"/>
      <c r="C159" s="50"/>
      <c r="D159" s="51"/>
      <c r="E159" s="54"/>
      <c r="F159" s="55"/>
      <c r="H159" s="140"/>
      <c r="J159" s="140" t="s">
        <v>23</v>
      </c>
      <c r="K159" s="140" t="s">
        <v>25</v>
      </c>
    </row>
    <row r="160" spans="1:16" ht="15" customHeight="1" x14ac:dyDescent="0.4">
      <c r="A160" s="118" t="s">
        <v>20</v>
      </c>
      <c r="B160" s="119"/>
      <c r="C160" s="122">
        <f>SUM(C124:D159)</f>
        <v>1010</v>
      </c>
      <c r="D160" s="119"/>
      <c r="E160" s="124">
        <f>SUM(E124:F159)</f>
        <v>18</v>
      </c>
      <c r="F160" s="125"/>
      <c r="J160" s="140"/>
      <c r="K160" s="140"/>
    </row>
    <row r="161" spans="1:14" ht="15" customHeight="1" x14ac:dyDescent="0.4">
      <c r="A161" s="120"/>
      <c r="B161" s="121"/>
      <c r="C161" s="123"/>
      <c r="D161" s="121"/>
      <c r="E161" s="126"/>
      <c r="F161" s="127"/>
      <c r="J161" s="1">
        <f>J149+J70+J22</f>
        <v>20</v>
      </c>
      <c r="K161" s="1">
        <f>K149+K70+K22</f>
        <v>32</v>
      </c>
      <c r="N161" s="10" t="s">
        <v>26</v>
      </c>
    </row>
    <row r="162" spans="1:14" ht="23.4" customHeight="1" thickBot="1" x14ac:dyDescent="0.45">
      <c r="E162" s="1"/>
      <c r="F162" s="1"/>
      <c r="J162" s="1">
        <f>J151+J72+J24</f>
        <v>1180</v>
      </c>
      <c r="K162" s="1">
        <f>K151+K72+K24</f>
        <v>1762</v>
      </c>
      <c r="N162" s="10" t="s">
        <v>27</v>
      </c>
    </row>
    <row r="163" spans="1:14" ht="13.8" hidden="1" customHeight="1" x14ac:dyDescent="0.4">
      <c r="E163" s="1"/>
      <c r="F163" s="1"/>
      <c r="N163" s="10" t="s">
        <v>27</v>
      </c>
    </row>
    <row r="164" spans="1:14" ht="13.8" hidden="1" customHeight="1" x14ac:dyDescent="0.4">
      <c r="E164" s="1"/>
      <c r="F164" s="1"/>
    </row>
    <row r="165" spans="1:14" ht="13.8" hidden="1" customHeight="1" x14ac:dyDescent="0.4">
      <c r="E165" s="1"/>
      <c r="F165" s="1"/>
    </row>
    <row r="166" spans="1:14" ht="13.8" hidden="1" customHeight="1" x14ac:dyDescent="0.4">
      <c r="E166" s="1"/>
      <c r="F166" s="1"/>
    </row>
    <row r="167" spans="1:14" ht="13.8" hidden="1" customHeight="1" x14ac:dyDescent="0.4">
      <c r="E167" s="1"/>
      <c r="F167" s="1"/>
    </row>
    <row r="168" spans="1:14" ht="13.8" hidden="1" customHeight="1" x14ac:dyDescent="0.4">
      <c r="E168" s="1"/>
      <c r="F168" s="1"/>
    </row>
    <row r="169" spans="1:14" ht="13.8" hidden="1" customHeight="1" x14ac:dyDescent="0.4">
      <c r="E169" s="1"/>
      <c r="F169" s="1"/>
    </row>
    <row r="170" spans="1:14" ht="13.8" hidden="1" customHeight="1" x14ac:dyDescent="0.4">
      <c r="E170" s="1"/>
      <c r="F170" s="1"/>
    </row>
    <row r="171" spans="1:14" ht="13.8" hidden="1" customHeight="1" x14ac:dyDescent="0.4">
      <c r="E171" s="1"/>
      <c r="F171" s="1"/>
    </row>
    <row r="172" spans="1:14" ht="13.8" hidden="1" customHeight="1" x14ac:dyDescent="0.4">
      <c r="E172" s="1"/>
      <c r="F172" s="1"/>
    </row>
    <row r="173" spans="1:14" ht="13.8" hidden="1" customHeight="1" x14ac:dyDescent="0.4">
      <c r="E173" s="1"/>
      <c r="F173" s="1"/>
    </row>
    <row r="174" spans="1:14" ht="13.8" hidden="1" customHeight="1" x14ac:dyDescent="0.4">
      <c r="E174" s="1"/>
      <c r="F174" s="1"/>
    </row>
    <row r="175" spans="1:14" ht="13.8" hidden="1" customHeight="1" x14ac:dyDescent="0.4">
      <c r="E175" s="1"/>
      <c r="F175" s="1"/>
    </row>
    <row r="176" spans="1:14" ht="13.8" hidden="1" customHeight="1" x14ac:dyDescent="0.4">
      <c r="E176" s="1"/>
      <c r="F176" s="1"/>
    </row>
    <row r="177" spans="13:13" s="1" customFormat="1" ht="13.8" hidden="1" customHeight="1" x14ac:dyDescent="0.4">
      <c r="M177" s="10"/>
    </row>
    <row r="178" spans="13:13" s="1" customFormat="1" ht="13.8" hidden="1" customHeight="1" x14ac:dyDescent="0.4">
      <c r="M178" s="10"/>
    </row>
    <row r="179" spans="13:13" s="1" customFormat="1" ht="13.8" hidden="1" customHeight="1" x14ac:dyDescent="0.4">
      <c r="M179" s="10"/>
    </row>
    <row r="180" spans="13:13" s="1" customFormat="1" ht="13.8" hidden="1" customHeight="1" x14ac:dyDescent="0.4">
      <c r="M180" s="10"/>
    </row>
    <row r="181" spans="13:13" s="1" customFormat="1" ht="13.8" hidden="1" customHeight="1" x14ac:dyDescent="0.4">
      <c r="M181" s="10"/>
    </row>
    <row r="182" spans="13:13" s="1" customFormat="1" ht="13.8" hidden="1" customHeight="1" x14ac:dyDescent="0.4">
      <c r="M182" s="10"/>
    </row>
    <row r="183" spans="13:13" s="1" customFormat="1" ht="13.8" hidden="1" customHeight="1" x14ac:dyDescent="0.4">
      <c r="M183" s="10"/>
    </row>
    <row r="184" spans="13:13" s="1" customFormat="1" ht="13.8" hidden="1" customHeight="1" x14ac:dyDescent="0.4">
      <c r="M184" s="10"/>
    </row>
    <row r="185" spans="13:13" s="1" customFormat="1" ht="13.8" hidden="1" customHeight="1" x14ac:dyDescent="0.4">
      <c r="M185" s="10"/>
    </row>
    <row r="186" spans="13:13" s="1" customFormat="1" ht="24.6" hidden="1" customHeight="1" x14ac:dyDescent="0.4">
      <c r="M186" s="10"/>
    </row>
    <row r="187" spans="13:13" s="1" customFormat="1" ht="13.8" hidden="1" customHeight="1" x14ac:dyDescent="0.4">
      <c r="M187" s="10"/>
    </row>
    <row r="188" spans="13:13" s="1" customFormat="1" ht="13.8" hidden="1" customHeight="1" x14ac:dyDescent="0.4">
      <c r="M188" s="10"/>
    </row>
    <row r="189" spans="13:13" s="1" customFormat="1" ht="17.399999999999999" hidden="1" customHeight="1" x14ac:dyDescent="0.4">
      <c r="M189" s="10"/>
    </row>
    <row r="190" spans="13:13" s="1" customFormat="1" ht="14.4" hidden="1" customHeight="1" x14ac:dyDescent="0.4">
      <c r="M190" s="10"/>
    </row>
    <row r="191" spans="13:13" s="1" customFormat="1" ht="23.4" hidden="1" thickBot="1" x14ac:dyDescent="0.45">
      <c r="M191" s="10"/>
    </row>
    <row r="192" spans="13:13" s="1" customFormat="1" ht="23.4" hidden="1" thickBot="1" x14ac:dyDescent="0.45">
      <c r="M192" s="10"/>
    </row>
    <row r="193" spans="2:10" ht="23.4" hidden="1" thickBot="1" x14ac:dyDescent="0.45">
      <c r="E193" s="1"/>
      <c r="F193" s="1"/>
    </row>
    <row r="194" spans="2:10" ht="28.2" x14ac:dyDescent="0.5">
      <c r="B194" s="5" t="s">
        <v>6</v>
      </c>
      <c r="C194" s="6" t="s">
        <v>7</v>
      </c>
      <c r="D194" s="6" t="s">
        <v>12</v>
      </c>
      <c r="E194" s="1"/>
      <c r="F194" s="1"/>
    </row>
    <row r="195" spans="2:10" ht="28.2" x14ac:dyDescent="0.5">
      <c r="B195" s="3" t="s">
        <v>11</v>
      </c>
      <c r="C195" s="4">
        <f>C160+C86+C43</f>
        <v>2942</v>
      </c>
      <c r="D195" s="4">
        <f>E160+E86+E43</f>
        <v>52</v>
      </c>
      <c r="I195" s="1">
        <f>0.6*C195</f>
        <v>1765.2</v>
      </c>
      <c r="J195" s="1">
        <f>I195*2</f>
        <v>3530.4</v>
      </c>
    </row>
    <row r="196" spans="2:10" ht="21" customHeight="1" x14ac:dyDescent="0.4">
      <c r="C196" s="1">
        <f>C195*2</f>
        <v>5884</v>
      </c>
      <c r="I196" s="1">
        <f>D195*0.6</f>
        <v>31.2</v>
      </c>
      <c r="J196" s="1">
        <f>I196*2</f>
        <v>62.4</v>
      </c>
    </row>
    <row r="197" spans="2:10" x14ac:dyDescent="0.4">
      <c r="D197" s="1">
        <f>C195*0.4</f>
        <v>1176.8</v>
      </c>
    </row>
    <row r="198" spans="2:10" x14ac:dyDescent="0.4">
      <c r="C198" s="1">
        <f>C195*60/100</f>
        <v>1765.2</v>
      </c>
      <c r="D198" s="1">
        <f>D195*0.4</f>
        <v>20.8</v>
      </c>
    </row>
    <row r="199" spans="2:10" x14ac:dyDescent="0.4">
      <c r="C199" s="1">
        <f>C198*2</f>
        <v>3530.4</v>
      </c>
      <c r="E199" s="2">
        <f>C195*0.6</f>
        <v>1765.2</v>
      </c>
      <c r="G199" s="1">
        <f>D195*0.4</f>
        <v>20.8</v>
      </c>
      <c r="J199" s="1">
        <f>K162-E199</f>
        <v>-3.2000000000000455</v>
      </c>
    </row>
    <row r="201" spans="2:10" x14ac:dyDescent="0.4">
      <c r="J201" s="1">
        <f>J199*2</f>
        <v>-6.4000000000000909</v>
      </c>
    </row>
  </sheetData>
  <mergeCells count="325">
    <mergeCell ref="J159:J160"/>
    <mergeCell ref="P157:P158"/>
    <mergeCell ref="H144:H145"/>
    <mergeCell ref="H146:H147"/>
    <mergeCell ref="H152:H153"/>
    <mergeCell ref="H154:H155"/>
    <mergeCell ref="H156:H157"/>
    <mergeCell ref="H158:H159"/>
    <mergeCell ref="J67:J68"/>
    <mergeCell ref="K67:K68"/>
    <mergeCell ref="J146:J147"/>
    <mergeCell ref="K146:K147"/>
    <mergeCell ref="K159:K160"/>
    <mergeCell ref="H138:H139"/>
    <mergeCell ref="H148:H149"/>
    <mergeCell ref="H150:H151"/>
    <mergeCell ref="H78:H79"/>
    <mergeCell ref="H80:H81"/>
    <mergeCell ref="H82:H83"/>
    <mergeCell ref="H84:H85"/>
    <mergeCell ref="H128:H129"/>
    <mergeCell ref="H132:H133"/>
    <mergeCell ref="H134:H135"/>
    <mergeCell ref="H140:H141"/>
    <mergeCell ref="J19:J20"/>
    <mergeCell ref="K19:K20"/>
    <mergeCell ref="H54:H55"/>
    <mergeCell ref="H58:H59"/>
    <mergeCell ref="H60:H61"/>
    <mergeCell ref="H66:H67"/>
    <mergeCell ref="H68:H69"/>
    <mergeCell ref="H70:H71"/>
    <mergeCell ref="H72:H73"/>
    <mergeCell ref="H39:H40"/>
    <mergeCell ref="H41:H42"/>
    <mergeCell ref="H43:H44"/>
    <mergeCell ref="H50:H51"/>
    <mergeCell ref="H52:H53"/>
    <mergeCell ref="H7:H8"/>
    <mergeCell ref="A9:H10"/>
    <mergeCell ref="H15:H16"/>
    <mergeCell ref="H19:H20"/>
    <mergeCell ref="H21:H22"/>
    <mergeCell ref="H27:H28"/>
    <mergeCell ref="H29:H30"/>
    <mergeCell ref="H31:H32"/>
    <mergeCell ref="H37:H38"/>
    <mergeCell ref="H11:H12"/>
    <mergeCell ref="H13:H14"/>
    <mergeCell ref="H17:H18"/>
    <mergeCell ref="H23:H24"/>
    <mergeCell ref="H25:H26"/>
    <mergeCell ref="H33:H34"/>
    <mergeCell ref="H35:H36"/>
    <mergeCell ref="G7:G8"/>
    <mergeCell ref="G11:G12"/>
    <mergeCell ref="G13:G14"/>
    <mergeCell ref="G15:G16"/>
    <mergeCell ref="G17:G18"/>
    <mergeCell ref="G19:G20"/>
    <mergeCell ref="G21:G22"/>
    <mergeCell ref="G23:G24"/>
    <mergeCell ref="H142:H143"/>
    <mergeCell ref="H56:H57"/>
    <mergeCell ref="H62:H63"/>
    <mergeCell ref="H64:H65"/>
    <mergeCell ref="H74:H75"/>
    <mergeCell ref="H76:H77"/>
    <mergeCell ref="H124:H125"/>
    <mergeCell ref="H126:H127"/>
    <mergeCell ref="H130:H131"/>
    <mergeCell ref="H136:H137"/>
    <mergeCell ref="G43:G44"/>
    <mergeCell ref="G25:G26"/>
    <mergeCell ref="G27:G28"/>
    <mergeCell ref="G29:G30"/>
    <mergeCell ref="G31:G32"/>
    <mergeCell ref="G33:G34"/>
    <mergeCell ref="G35:G36"/>
    <mergeCell ref="G37:G38"/>
    <mergeCell ref="G39:G40"/>
    <mergeCell ref="G41:G42"/>
    <mergeCell ref="A156:A157"/>
    <mergeCell ref="B156:B157"/>
    <mergeCell ref="C156:D157"/>
    <mergeCell ref="E156:F157"/>
    <mergeCell ref="A158:A159"/>
    <mergeCell ref="B158:B159"/>
    <mergeCell ref="C158:D159"/>
    <mergeCell ref="E158:F159"/>
    <mergeCell ref="A160:B161"/>
    <mergeCell ref="C160:D161"/>
    <mergeCell ref="E160:F161"/>
    <mergeCell ref="A150:A151"/>
    <mergeCell ref="B150:B151"/>
    <mergeCell ref="C150:D151"/>
    <mergeCell ref="E150:F151"/>
    <mergeCell ref="A152:A153"/>
    <mergeCell ref="B152:B153"/>
    <mergeCell ref="C152:D153"/>
    <mergeCell ref="E152:F153"/>
    <mergeCell ref="A154:A155"/>
    <mergeCell ref="B154:B155"/>
    <mergeCell ref="C154:D155"/>
    <mergeCell ref="E154:F155"/>
    <mergeCell ref="A144:A145"/>
    <mergeCell ref="B144:B145"/>
    <mergeCell ref="C144:D145"/>
    <mergeCell ref="E144:F145"/>
    <mergeCell ref="A146:A147"/>
    <mergeCell ref="B146:B147"/>
    <mergeCell ref="C146:D147"/>
    <mergeCell ref="E146:F147"/>
    <mergeCell ref="A148:A149"/>
    <mergeCell ref="B148:B149"/>
    <mergeCell ref="C148:D149"/>
    <mergeCell ref="E148:F149"/>
    <mergeCell ref="A138:A139"/>
    <mergeCell ref="B138:B139"/>
    <mergeCell ref="C138:D139"/>
    <mergeCell ref="E138:F139"/>
    <mergeCell ref="A140:A141"/>
    <mergeCell ref="B140:B141"/>
    <mergeCell ref="C140:D141"/>
    <mergeCell ref="E140:F141"/>
    <mergeCell ref="A142:A143"/>
    <mergeCell ref="B142:B143"/>
    <mergeCell ref="C142:D143"/>
    <mergeCell ref="E142:F143"/>
    <mergeCell ref="A132:A133"/>
    <mergeCell ref="B132:B133"/>
    <mergeCell ref="C132:D133"/>
    <mergeCell ref="E132:F133"/>
    <mergeCell ref="A134:A135"/>
    <mergeCell ref="B134:B135"/>
    <mergeCell ref="C134:D135"/>
    <mergeCell ref="E134:F135"/>
    <mergeCell ref="A136:A137"/>
    <mergeCell ref="B136:B137"/>
    <mergeCell ref="C136:D137"/>
    <mergeCell ref="E136:F137"/>
    <mergeCell ref="E126:F127"/>
    <mergeCell ref="A128:A129"/>
    <mergeCell ref="B128:B129"/>
    <mergeCell ref="C128:D129"/>
    <mergeCell ref="E128:F129"/>
    <mergeCell ref="A130:A131"/>
    <mergeCell ref="B130:B131"/>
    <mergeCell ref="C130:D131"/>
    <mergeCell ref="E130:F131"/>
    <mergeCell ref="A120:A121"/>
    <mergeCell ref="B120:B121"/>
    <mergeCell ref="C120:D121"/>
    <mergeCell ref="E120:F121"/>
    <mergeCell ref="A122:F123"/>
    <mergeCell ref="A82:A83"/>
    <mergeCell ref="B82:B83"/>
    <mergeCell ref="C82:D83"/>
    <mergeCell ref="E82:F83"/>
    <mergeCell ref="A86:B87"/>
    <mergeCell ref="C86:D87"/>
    <mergeCell ref="E86:F87"/>
    <mergeCell ref="A84:A85"/>
    <mergeCell ref="B84:B85"/>
    <mergeCell ref="C84:D85"/>
    <mergeCell ref="E84:F85"/>
    <mergeCell ref="A119:F119"/>
    <mergeCell ref="A124:A125"/>
    <mergeCell ref="B124:B125"/>
    <mergeCell ref="C124:D125"/>
    <mergeCell ref="E124:F125"/>
    <mergeCell ref="A126:A127"/>
    <mergeCell ref="B126:B127"/>
    <mergeCell ref="C126:D127"/>
    <mergeCell ref="A1:F1"/>
    <mergeCell ref="A3:B3"/>
    <mergeCell ref="C3:D3"/>
    <mergeCell ref="A4:B4"/>
    <mergeCell ref="C4:D4"/>
    <mergeCell ref="A2:B2"/>
    <mergeCell ref="C2:D2"/>
    <mergeCell ref="A11:A12"/>
    <mergeCell ref="B11:B12"/>
    <mergeCell ref="C11:D12"/>
    <mergeCell ref="E11:F12"/>
    <mergeCell ref="A6:F6"/>
    <mergeCell ref="A7:A8"/>
    <mergeCell ref="E7:F8"/>
    <mergeCell ref="C7:D8"/>
    <mergeCell ref="B7:B8"/>
    <mergeCell ref="C5:D5"/>
    <mergeCell ref="A5:B5"/>
    <mergeCell ref="B37:B38"/>
    <mergeCell ref="B39:B40"/>
    <mergeCell ref="A35:A36"/>
    <mergeCell ref="C35:D36"/>
    <mergeCell ref="E35:F36"/>
    <mergeCell ref="A37:A38"/>
    <mergeCell ref="C37:D38"/>
    <mergeCell ref="E37:F38"/>
    <mergeCell ref="A39:A40"/>
    <mergeCell ref="C39:D40"/>
    <mergeCell ref="E39:F40"/>
    <mergeCell ref="A31:A32"/>
    <mergeCell ref="E29:F30"/>
    <mergeCell ref="C27:D28"/>
    <mergeCell ref="E27:F28"/>
    <mergeCell ref="E25:F26"/>
    <mergeCell ref="E19:F20"/>
    <mergeCell ref="A25:A26"/>
    <mergeCell ref="A23:A24"/>
    <mergeCell ref="B35:B36"/>
    <mergeCell ref="C29:D30"/>
    <mergeCell ref="A27:A28"/>
    <mergeCell ref="B27:B28"/>
    <mergeCell ref="A29:A30"/>
    <mergeCell ref="B29:B30"/>
    <mergeCell ref="A33:A34"/>
    <mergeCell ref="B33:B34"/>
    <mergeCell ref="C33:D34"/>
    <mergeCell ref="E33:F34"/>
    <mergeCell ref="B31:B32"/>
    <mergeCell ref="C31:D32"/>
    <mergeCell ref="E31:F32"/>
    <mergeCell ref="A21:A22"/>
    <mergeCell ref="A19:A20"/>
    <mergeCell ref="B21:B22"/>
    <mergeCell ref="E13:F14"/>
    <mergeCell ref="B19:B20"/>
    <mergeCell ref="C13:D14"/>
    <mergeCell ref="C17:D18"/>
    <mergeCell ref="B17:B18"/>
    <mergeCell ref="E17:F18"/>
    <mergeCell ref="A13:A14"/>
    <mergeCell ref="A15:A16"/>
    <mergeCell ref="A17:A18"/>
    <mergeCell ref="B13:B14"/>
    <mergeCell ref="C25:D26"/>
    <mergeCell ref="C19:D20"/>
    <mergeCell ref="C23:D24"/>
    <mergeCell ref="C21:D22"/>
    <mergeCell ref="E21:F22"/>
    <mergeCell ref="B25:B26"/>
    <mergeCell ref="E15:F16"/>
    <mergeCell ref="B23:B24"/>
    <mergeCell ref="E23:F24"/>
    <mergeCell ref="B15:B16"/>
    <mergeCell ref="C15:D16"/>
    <mergeCell ref="C41:D42"/>
    <mergeCell ref="A41:A42"/>
    <mergeCell ref="B41:B42"/>
    <mergeCell ref="E41:F42"/>
    <mergeCell ref="A50:A51"/>
    <mergeCell ref="B50:B51"/>
    <mergeCell ref="C50:D51"/>
    <mergeCell ref="E50:F51"/>
    <mergeCell ref="E43:F44"/>
    <mergeCell ref="A48:F49"/>
    <mergeCell ref="A45:F45"/>
    <mergeCell ref="A46:A47"/>
    <mergeCell ref="B46:B47"/>
    <mergeCell ref="C46:D47"/>
    <mergeCell ref="E46:F47"/>
    <mergeCell ref="A43:B44"/>
    <mergeCell ref="C43:D44"/>
    <mergeCell ref="A56:A57"/>
    <mergeCell ref="B56:B57"/>
    <mergeCell ref="C56:D57"/>
    <mergeCell ref="E56:F57"/>
    <mergeCell ref="A58:A59"/>
    <mergeCell ref="B58:B59"/>
    <mergeCell ref="C58:D59"/>
    <mergeCell ref="E58:F59"/>
    <mergeCell ref="A52:A53"/>
    <mergeCell ref="B52:B53"/>
    <mergeCell ref="C52:D53"/>
    <mergeCell ref="E52:F53"/>
    <mergeCell ref="A54:A55"/>
    <mergeCell ref="B54:B55"/>
    <mergeCell ref="C54:D55"/>
    <mergeCell ref="E54:F55"/>
    <mergeCell ref="A64:A65"/>
    <mergeCell ref="B64:B65"/>
    <mergeCell ref="C64:D65"/>
    <mergeCell ref="E64:F65"/>
    <mergeCell ref="A66:A67"/>
    <mergeCell ref="B66:B67"/>
    <mergeCell ref="C66:D67"/>
    <mergeCell ref="E66:F67"/>
    <mergeCell ref="A60:A61"/>
    <mergeCell ref="B60:B61"/>
    <mergeCell ref="C60:D61"/>
    <mergeCell ref="E60:F61"/>
    <mergeCell ref="A62:A63"/>
    <mergeCell ref="B62:B63"/>
    <mergeCell ref="C62:D63"/>
    <mergeCell ref="E62:F63"/>
    <mergeCell ref="A68:A69"/>
    <mergeCell ref="B68:B69"/>
    <mergeCell ref="C68:D69"/>
    <mergeCell ref="E68:F69"/>
    <mergeCell ref="A70:A71"/>
    <mergeCell ref="B70:B71"/>
    <mergeCell ref="C70:D71"/>
    <mergeCell ref="E70:F71"/>
    <mergeCell ref="A72:A73"/>
    <mergeCell ref="B72:B73"/>
    <mergeCell ref="C72:D73"/>
    <mergeCell ref="A76:A77"/>
    <mergeCell ref="B76:B77"/>
    <mergeCell ref="C76:D77"/>
    <mergeCell ref="E76:F77"/>
    <mergeCell ref="A80:A81"/>
    <mergeCell ref="B80:B81"/>
    <mergeCell ref="C80:D81"/>
    <mergeCell ref="E80:F81"/>
    <mergeCell ref="E72:F73"/>
    <mergeCell ref="A74:A75"/>
    <mergeCell ref="B74:B75"/>
    <mergeCell ref="C74:D75"/>
    <mergeCell ref="E74:F75"/>
    <mergeCell ref="A78:A79"/>
    <mergeCell ref="B78:B79"/>
    <mergeCell ref="C78:D79"/>
    <mergeCell ref="E78:F79"/>
  </mergeCells>
  <phoneticPr fontId="1" type="noConversion"/>
  <printOptions horizontalCentered="1" verticalCentered="1"/>
  <pageMargins left="0.25" right="0.25" top="0.75" bottom="0.75" header="0.3" footer="0.3"/>
  <pageSetup paperSize="9" scale="77" fitToHeight="0" orientation="portrait" r:id="rId1"/>
  <rowBreaks count="2" manualBreakCount="2">
    <brk id="44" max="7" man="1"/>
    <brk id="118" max="7" man="1"/>
  </rowBreaks>
  <colBreaks count="1" manualBreakCount="1">
    <brk id="11" max="18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Building 1 20%.</vt:lpstr>
      <vt:lpstr>'Building 1 20%.'!Print_Area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porto</dc:creator>
  <cp:lastModifiedBy>user</cp:lastModifiedBy>
  <cp:lastPrinted>2025-05-20T15:39:56Z</cp:lastPrinted>
  <dcterms:created xsi:type="dcterms:W3CDTF">2021-11-24T11:21:34Z</dcterms:created>
  <dcterms:modified xsi:type="dcterms:W3CDTF">2026-02-16T12:33:31Z</dcterms:modified>
</cp:coreProperties>
</file>